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32" documentId="8_{5DBA43B9-34B4-4415-B92F-E246E52A1A76}" xr6:coauthVersionLast="47" xr6:coauthVersionMax="47" xr10:uidLastSave="{1F1A06E0-C7BD-4395-B09B-43F540DA6EBC}"/>
  <bookViews>
    <workbookView xWindow="-38520" yWindow="-120" windowWidth="38640" windowHeight="16440" xr2:uid="{F9CA9D10-5E25-4E45-BAEC-953AB505BE0F}"/>
  </bookViews>
  <sheets>
    <sheet name="082624ICP_TO 178-454Sample Data" sheetId="4" r:id="rId1"/>
    <sheet name="082624ICP-OES_TO 178-454Data" sheetId="3" r:id="rId2"/>
    <sheet name="08262024ICP-OES_TO 178-454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02" i="3" l="1"/>
  <c r="AE202" i="3"/>
  <c r="AD202" i="3"/>
  <c r="AC202" i="3"/>
  <c r="AB202" i="3"/>
  <c r="AA202" i="3"/>
  <c r="Z202" i="3"/>
  <c r="Y202" i="3"/>
  <c r="X202" i="3"/>
  <c r="W202" i="3"/>
  <c r="V202" i="3"/>
  <c r="U202" i="3"/>
  <c r="T202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AF200" i="3"/>
  <c r="AE200" i="3"/>
  <c r="AD200" i="3"/>
  <c r="AC200" i="3"/>
  <c r="AB200" i="3"/>
  <c r="AA200" i="3"/>
  <c r="Z200" i="3"/>
  <c r="Y200" i="3"/>
  <c r="X200" i="3"/>
  <c r="W200" i="3"/>
  <c r="V200" i="3"/>
  <c r="U200" i="3"/>
  <c r="T200" i="3"/>
  <c r="S200" i="3"/>
  <c r="R200" i="3"/>
  <c r="Q200" i="3"/>
  <c r="P200" i="3"/>
  <c r="O200" i="3"/>
  <c r="N200" i="3"/>
  <c r="M200" i="3"/>
  <c r="L200" i="3"/>
  <c r="K200" i="3"/>
  <c r="J200" i="3"/>
  <c r="I200" i="3"/>
  <c r="H200" i="3"/>
  <c r="G200" i="3"/>
  <c r="F200" i="3"/>
  <c r="E200" i="3"/>
  <c r="D200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F196" i="3"/>
  <c r="AE196" i="3"/>
  <c r="AD196" i="3"/>
  <c r="AC196" i="3"/>
  <c r="AB196" i="3"/>
  <c r="AA196" i="3"/>
  <c r="Z196" i="3"/>
  <c r="Y196" i="3"/>
  <c r="X196" i="3"/>
  <c r="W196" i="3"/>
  <c r="V196" i="3"/>
  <c r="U196" i="3"/>
  <c r="T196" i="3"/>
  <c r="S196" i="3"/>
  <c r="R196" i="3"/>
  <c r="Q196" i="3"/>
  <c r="P196" i="3"/>
  <c r="O196" i="3"/>
  <c r="N196" i="3"/>
  <c r="M196" i="3"/>
  <c r="L196" i="3"/>
  <c r="K196" i="3"/>
  <c r="J196" i="3"/>
  <c r="I196" i="3"/>
  <c r="H196" i="3"/>
  <c r="G196" i="3"/>
  <c r="F196" i="3"/>
  <c r="E196" i="3"/>
  <c r="D196" i="3"/>
  <c r="AF192" i="3"/>
  <c r="AE192" i="3"/>
  <c r="AD192" i="3"/>
  <c r="AC192" i="3"/>
  <c r="AB192" i="3"/>
  <c r="AA192" i="3"/>
  <c r="Z192" i="3"/>
  <c r="Y192" i="3"/>
  <c r="X192" i="3"/>
  <c r="W192" i="3"/>
  <c r="V192" i="3"/>
  <c r="U192" i="3"/>
  <c r="T192" i="3"/>
  <c r="S192" i="3"/>
  <c r="R192" i="3"/>
  <c r="Q192" i="3"/>
  <c r="P192" i="3"/>
  <c r="O192" i="3"/>
  <c r="N192" i="3"/>
  <c r="M192" i="3"/>
  <c r="L192" i="3"/>
  <c r="K192" i="3"/>
  <c r="J192" i="3"/>
  <c r="I192" i="3"/>
  <c r="H192" i="3"/>
  <c r="G192" i="3"/>
  <c r="F192" i="3"/>
  <c r="E192" i="3"/>
  <c r="D192" i="3"/>
  <c r="AF189" i="3"/>
  <c r="AE189" i="3"/>
  <c r="AD189" i="3"/>
  <c r="AC189" i="3"/>
  <c r="AB189" i="3"/>
  <c r="AA189" i="3"/>
  <c r="Z189" i="3"/>
  <c r="Y189" i="3"/>
  <c r="X189" i="3"/>
  <c r="W189" i="3"/>
  <c r="V189" i="3"/>
  <c r="U189" i="3"/>
  <c r="T189" i="3"/>
  <c r="S189" i="3"/>
  <c r="R189" i="3"/>
  <c r="P189" i="3"/>
  <c r="O189" i="3"/>
  <c r="N189" i="3"/>
  <c r="M189" i="3"/>
  <c r="L189" i="3"/>
  <c r="K189" i="3"/>
  <c r="J189" i="3"/>
  <c r="I189" i="3"/>
  <c r="H189" i="3"/>
  <c r="G189" i="3"/>
  <c r="F189" i="3"/>
  <c r="E189" i="3"/>
  <c r="D189" i="3"/>
  <c r="AF186" i="3"/>
  <c r="AE186" i="3"/>
  <c r="AD186" i="3"/>
  <c r="AC186" i="3"/>
  <c r="AB186" i="3"/>
  <c r="AA186" i="3"/>
  <c r="Z186" i="3"/>
  <c r="Y186" i="3"/>
  <c r="X186" i="3"/>
  <c r="W186" i="3"/>
  <c r="V186" i="3"/>
  <c r="U186" i="3"/>
  <c r="T186" i="3"/>
  <c r="S186" i="3"/>
  <c r="R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AF183" i="3"/>
  <c r="AE183" i="3"/>
  <c r="AD183" i="3"/>
  <c r="AC183" i="3"/>
  <c r="AB183" i="3"/>
  <c r="AA183" i="3"/>
  <c r="Z183" i="3"/>
  <c r="Y183" i="3"/>
  <c r="X183" i="3"/>
  <c r="W183" i="3"/>
  <c r="V183" i="3"/>
  <c r="U183" i="3"/>
  <c r="T183" i="3"/>
  <c r="S183" i="3"/>
  <c r="R183" i="3"/>
  <c r="Q183" i="3"/>
  <c r="P183" i="3"/>
  <c r="O183" i="3"/>
  <c r="N183" i="3"/>
  <c r="M183" i="3"/>
  <c r="L183" i="3"/>
  <c r="K183" i="3"/>
  <c r="J183" i="3"/>
  <c r="I183" i="3"/>
  <c r="H183" i="3"/>
  <c r="G183" i="3"/>
  <c r="F183" i="3"/>
  <c r="E183" i="3"/>
  <c r="D183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D180" i="3"/>
  <c r="AF177" i="3"/>
  <c r="AE177" i="3"/>
  <c r="AD177" i="3"/>
  <c r="AC177" i="3"/>
  <c r="AB177" i="3"/>
  <c r="AA177" i="3"/>
  <c r="Z177" i="3"/>
  <c r="Y177" i="3"/>
  <c r="X177" i="3"/>
  <c r="W177" i="3"/>
  <c r="V177" i="3"/>
  <c r="U177" i="3"/>
  <c r="T177" i="3"/>
  <c r="S177" i="3"/>
  <c r="R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AF174" i="3"/>
  <c r="AE174" i="3"/>
  <c r="AD174" i="3"/>
  <c r="AC174" i="3"/>
  <c r="AB174" i="3"/>
  <c r="AA174" i="3"/>
  <c r="Z174" i="3"/>
  <c r="Y174" i="3"/>
  <c r="X174" i="3"/>
  <c r="W174" i="3"/>
  <c r="V174" i="3"/>
  <c r="U174" i="3"/>
  <c r="T174" i="3"/>
  <c r="S174" i="3"/>
  <c r="R174" i="3"/>
  <c r="P174" i="3"/>
  <c r="O174" i="3"/>
  <c r="N174" i="3"/>
  <c r="M174" i="3"/>
  <c r="L174" i="3"/>
  <c r="K174" i="3"/>
  <c r="J174" i="3"/>
  <c r="I174" i="3"/>
  <c r="H174" i="3"/>
  <c r="G174" i="3"/>
  <c r="F174" i="3"/>
  <c r="E174" i="3"/>
  <c r="D174" i="3"/>
  <c r="AF171" i="3"/>
  <c r="AE171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Q171" i="3"/>
  <c r="P171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AF166" i="3"/>
  <c r="AE166" i="3"/>
  <c r="AD166" i="3"/>
  <c r="AC166" i="3"/>
  <c r="AB166" i="3"/>
  <c r="AA166" i="3"/>
  <c r="Z166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M166" i="3"/>
  <c r="L166" i="3"/>
  <c r="K166" i="3"/>
  <c r="J166" i="3"/>
  <c r="I166" i="3"/>
  <c r="H166" i="3"/>
  <c r="G166" i="3"/>
  <c r="F166" i="3"/>
  <c r="E166" i="3"/>
  <c r="D166" i="3"/>
  <c r="AF160" i="3"/>
  <c r="AE160" i="3"/>
  <c r="AD160" i="3"/>
  <c r="AC160" i="3"/>
  <c r="AB160" i="3"/>
  <c r="AA160" i="3"/>
  <c r="Z160" i="3"/>
  <c r="Y160" i="3"/>
  <c r="X160" i="3"/>
  <c r="W160" i="3"/>
  <c r="V160" i="3"/>
  <c r="U160" i="3"/>
  <c r="T160" i="3"/>
  <c r="S160" i="3"/>
  <c r="R160" i="3"/>
  <c r="P160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AF157" i="3"/>
  <c r="AE157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AF151" i="3"/>
  <c r="AE151" i="3"/>
  <c r="AD151" i="3"/>
  <c r="AC151" i="3"/>
  <c r="AB151" i="3"/>
  <c r="AA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AF146" i="3"/>
  <c r="AE146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P146" i="3"/>
  <c r="O146" i="3"/>
  <c r="N146" i="3"/>
  <c r="M146" i="3"/>
  <c r="L146" i="3"/>
  <c r="K146" i="3"/>
  <c r="J146" i="3"/>
  <c r="I146" i="3"/>
  <c r="H146" i="3"/>
  <c r="G146" i="3"/>
  <c r="F146" i="3"/>
  <c r="E146" i="3"/>
  <c r="D146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AF137" i="3"/>
  <c r="AE137" i="3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AF133" i="3"/>
  <c r="AE133" i="3"/>
  <c r="AD133" i="3"/>
  <c r="AC133" i="3"/>
  <c r="AB133" i="3"/>
  <c r="AA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I133" i="3"/>
  <c r="H133" i="3"/>
  <c r="G133" i="3"/>
  <c r="F133" i="3"/>
  <c r="E133" i="3"/>
  <c r="D133" i="3"/>
  <c r="AF131" i="3"/>
  <c r="AE131" i="3"/>
  <c r="AD131" i="3"/>
  <c r="AC131" i="3"/>
  <c r="AB131" i="3"/>
  <c r="AA131" i="3"/>
  <c r="Z131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AF127" i="3"/>
  <c r="AE127" i="3"/>
  <c r="AD127" i="3"/>
  <c r="AC127" i="3"/>
  <c r="AB127" i="3"/>
  <c r="AA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P124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P121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<sst xmlns="http://schemas.openxmlformats.org/spreadsheetml/2006/main" count="2049" uniqueCount="655">
  <si>
    <t>Worksheet exported from: C:\Users\USEPA\Documents\Agilent\ICP Expert\My Results\08262024_ICP-OES_TO 178-453 454 &amp; 455.esws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</si>
  <si>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</si>
  <si>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</si>
  <si>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</si>
  <si>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</si>
  <si>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</si>
  <si>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</si>
  <si>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</si>
  <si>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</si>
  <si>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</si>
  <si>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</si>
  <si>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</si>
  <si>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</si>
  <si>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</si>
  <si>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</si>
  <si>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</si>
  <si>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</si>
  <si>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</si>
  <si>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</si>
  <si>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</si>
  <si>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</si>
  <si>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</si>
  <si>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</si>
  <si>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</si>
  <si>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</si>
  <si>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</si>
  <si>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</si>
  <si>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</si>
  <si>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</si>
  <si>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</si>
  <si>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</si>
  <si>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</si>
  <si>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</si>
  <si>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</si>
  <si>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</si>
  <si>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</si>
  <si>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</si>
  <si>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</si>
  <si>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</si>
  <si>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</si>
  <si>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</si>
  <si>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</si>
  <si>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</si>
  <si>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</si>
  <si>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</si>
  <si>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</si>
  <si>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</si>
  <si>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</si>
  <si>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</si>
  <si>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</si>
  <si>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</si>
  <si>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</si>
  <si>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</si>
  <si>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</si>
  <si>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</si>
  <si>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</si>
  <si>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</si>
  <si>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</si>
  <si>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</si>
  <si>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</si>
  <si>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</si>
  <si>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</si>
  <si>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</si>
  <si>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</si>
  <si>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</si>
  <si>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</si>
  <si>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</si>
  <si>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</si>
  <si>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</si>
  <si>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</si>
  <si>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</si>
  <si>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</si>
  <si>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</si>
  <si>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</si>
  <si>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</si>
  <si>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</si>
  <si>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</si>
  <si>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</si>
  <si>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</si>
  <si>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1.01 !</t>
  </si>
  <si>
    <t>Calibration Standard  1ppm</t>
  </si>
  <si>
    <t>1.0000 !</t>
  </si>
  <si>
    <t>0.99 !</t>
  </si>
  <si>
    <t>Calibration Standard 5ppm</t>
  </si>
  <si>
    <t>5.0000 !</t>
  </si>
  <si>
    <t>Calibration Standard  10ppm</t>
  </si>
  <si>
    <t>10.0000 !</t>
  </si>
  <si>
    <t>0.98 !</t>
  </si>
  <si>
    <t>Calibration Standard  20ppm</t>
  </si>
  <si>
    <t>20.0000 !</t>
  </si>
  <si>
    <t>0.96 !</t>
  </si>
  <si>
    <t>0.97 !</t>
  </si>
  <si>
    <t>Calibration Standard  50ppm</t>
  </si>
  <si>
    <t>50.0000 !</t>
  </si>
  <si>
    <t>0.94 !</t>
  </si>
  <si>
    <t>0.95 !</t>
  </si>
  <si>
    <t>Calibration Standard-A 100ppm</t>
  </si>
  <si>
    <t>100.0000 !</t>
  </si>
  <si>
    <t>0.92 !</t>
  </si>
  <si>
    <t>0.93 !</t>
  </si>
  <si>
    <t>Calibration Standard-B 100ppm</t>
  </si>
  <si>
    <t>Calibration Standard Al+Fe+Ca+Mg200ppm</t>
  </si>
  <si>
    <t>200.0000 !</t>
  </si>
  <si>
    <t>Calibration Standard Ca+Mg500ppm</t>
  </si>
  <si>
    <t>500.0000 !</t>
  </si>
  <si>
    <t>Calibration Standard Ca+Mg1000ppm</t>
  </si>
  <si>
    <t>1000.0000 !</t>
  </si>
  <si>
    <t>0.91 !</t>
  </si>
  <si>
    <t>0.89 !</t>
  </si>
  <si>
    <t>0.88 !</t>
  </si>
  <si>
    <t>Calibration Standard Ca+Mg2000ppm</t>
  </si>
  <si>
    <t>2000.0000 !</t>
  </si>
  <si>
    <t>0.87 !</t>
  </si>
  <si>
    <t>0.84 !</t>
  </si>
  <si>
    <t>Calibration Standard P+S200ppm</t>
  </si>
  <si>
    <t>1.02 !</t>
  </si>
  <si>
    <t>Calibration Standard Pb200ppm</t>
  </si>
  <si>
    <t>Calibration Standard Fe 1000ppm</t>
  </si>
  <si>
    <t>Rinse1</t>
  </si>
  <si>
    <t>QC</t>
  </si>
  <si>
    <t>Rinse</t>
  </si>
  <si>
    <t>IECS1 (Al 1000 Int.)</t>
  </si>
  <si>
    <t>955.6486 o</t>
  </si>
  <si>
    <t>IECS2 (Fe 1000 Int.)</t>
  </si>
  <si>
    <t>0.8779 K</t>
  </si>
  <si>
    <t>IECS3 (Mn 100 Int.)</t>
  </si>
  <si>
    <t>99.3876 o</t>
  </si>
  <si>
    <t>0.7542 K</t>
  </si>
  <si>
    <t>IECS4 (Ca Mg 1000 Int.)</t>
  </si>
  <si>
    <t>IECS5 (Ti 20 Int.)</t>
  </si>
  <si>
    <t>19.8735 K</t>
  </si>
  <si>
    <t>ICB</t>
  </si>
  <si>
    <t>ICV (SS 5ppm All)</t>
  </si>
  <si>
    <t>CCB</t>
  </si>
  <si>
    <t>0.5ppm All (LLQC)</t>
  </si>
  <si>
    <t>0.4495 Q</t>
  </si>
  <si>
    <t>0.5ppm All (LLQC)-Analytical Duplicate</t>
  </si>
  <si>
    <t>CCV (5ppm All)</t>
  </si>
  <si>
    <t>-0.0034 !</t>
  </si>
  <si>
    <t>0.0078 !</t>
  </si>
  <si>
    <t>-0.0020 !</t>
  </si>
  <si>
    <t>0.0003 !</t>
  </si>
  <si>
    <t>-0.0166 !</t>
  </si>
  <si>
    <t>0.0006 !</t>
  </si>
  <si>
    <t>-0.0002 !</t>
  </si>
  <si>
    <t>0.0012 !</t>
  </si>
  <si>
    <t>0.0228 !</t>
  </si>
  <si>
    <t>-0.0041 !</t>
  </si>
  <si>
    <t>-0.0049 !</t>
  </si>
  <si>
    <t>-0.0001 !</t>
  </si>
  <si>
    <t>0.0209 !</t>
  </si>
  <si>
    <t>-0.0179 !</t>
  </si>
  <si>
    <t>-0.0008 !</t>
  </si>
  <si>
    <t>-0.0074 !</t>
  </si>
  <si>
    <t>-0.0061 !</t>
  </si>
  <si>
    <t>0.1630 !</t>
  </si>
  <si>
    <t>0.0141 !</t>
  </si>
  <si>
    <t>0.0025 !</t>
  </si>
  <si>
    <t>0.0011 !</t>
  </si>
  <si>
    <t>4.8875 !</t>
  </si>
  <si>
    <t>0.0002 !</t>
  </si>
  <si>
    <t>0.0156 !</t>
  </si>
  <si>
    <t>-0.0006 !</t>
  </si>
  <si>
    <t>0.0001 !</t>
  </si>
  <si>
    <t>-0.0009 !</t>
  </si>
  <si>
    <t>0.0015 !</t>
  </si>
  <si>
    <t>Sample</t>
  </si>
  <si>
    <t>-0.0007 !</t>
  </si>
  <si>
    <t>0.0017 !</t>
  </si>
  <si>
    <t>0.1012 !</t>
  </si>
  <si>
    <t>0.0148 !</t>
  </si>
  <si>
    <t>0.0037 !</t>
  </si>
  <si>
    <t>-0.0003 !</t>
  </si>
  <si>
    <t>0.0091 !</t>
  </si>
  <si>
    <t>0.0190 !</t>
  </si>
  <si>
    <t>0.0324 !</t>
  </si>
  <si>
    <t>0.0979 !</t>
  </si>
  <si>
    <t>0.0063 !</t>
  </si>
  <si>
    <t>0.0114 !</t>
  </si>
  <si>
    <t>0.0065 !</t>
  </si>
  <si>
    <t>0.0059 !</t>
  </si>
  <si>
    <t>0.0060 !</t>
  </si>
  <si>
    <t>0.0004 !</t>
  </si>
  <si>
    <t>0.0150 !</t>
  </si>
  <si>
    <t>0.0127 !</t>
  </si>
  <si>
    <t>0.0053 !</t>
  </si>
  <si>
    <t>0.2447 !</t>
  </si>
  <si>
    <t>0.0014 !</t>
  </si>
  <si>
    <t>0.0022 !</t>
  </si>
  <si>
    <t>0.0043 !</t>
  </si>
  <si>
    <t>0.0031 !</t>
  </si>
  <si>
    <t>0.0005 !</t>
  </si>
  <si>
    <t>0.0965 !</t>
  </si>
  <si>
    <t>0.0045 !</t>
  </si>
  <si>
    <t>0.9708 !</t>
  </si>
  <si>
    <t>0.0949 !</t>
  </si>
  <si>
    <t>0.0020 !</t>
  </si>
  <si>
    <t>-0.0029 !</t>
  </si>
  <si>
    <t>-0.0164 !</t>
  </si>
  <si>
    <t>-0.0004 !</t>
  </si>
  <si>
    <t>0.0027 !</t>
  </si>
  <si>
    <t>0.0367 !</t>
  </si>
  <si>
    <t>-0.0069 !</t>
  </si>
  <si>
    <t>-0.0137 !</t>
  </si>
  <si>
    <t>-0.0013 !</t>
  </si>
  <si>
    <t>-0.0112 !</t>
  </si>
  <si>
    <t>-0.0057 !</t>
  </si>
  <si>
    <t>0.1060 !</t>
  </si>
  <si>
    <t>0.0068 !</t>
  </si>
  <si>
    <t>-0.0016 !</t>
  </si>
  <si>
    <t>4.9000 !</t>
  </si>
  <si>
    <t>4.8203 !</t>
  </si>
  <si>
    <t>4.9130 !</t>
  </si>
  <si>
    <t>4.9190 !</t>
  </si>
  <si>
    <t>4.8207 !</t>
  </si>
  <si>
    <t>4.8351 !</t>
  </si>
  <si>
    <t>4.9358 !</t>
  </si>
  <si>
    <t>4.9238 !</t>
  </si>
  <si>
    <t>4.9117 !</t>
  </si>
  <si>
    <t>4.9290 !</t>
  </si>
  <si>
    <t>4.6911 !</t>
  </si>
  <si>
    <t>4.8502 !</t>
  </si>
  <si>
    <t>4.8759 !</t>
  </si>
  <si>
    <t>4.9193 !</t>
  </si>
  <si>
    <t>4.8757 !</t>
  </si>
  <si>
    <t>4.9347 !</t>
  </si>
  <si>
    <t>4.8116 !</t>
  </si>
  <si>
    <t>4.9185 !</t>
  </si>
  <si>
    <t>5.0901 !</t>
  </si>
  <si>
    <t>5.0066 !</t>
  </si>
  <si>
    <t>4.9657 !</t>
  </si>
  <si>
    <t>5.2678 !</t>
  </si>
  <si>
    <t>4.9330 !</t>
  </si>
  <si>
    <t>4.8950 !</t>
  </si>
  <si>
    <t>4.9121 !</t>
  </si>
  <si>
    <t>4.9049 !</t>
  </si>
  <si>
    <t>4.8981 !</t>
  </si>
  <si>
    <t>4.9205 !</t>
  </si>
  <si>
    <t>4.9039 !</t>
  </si>
  <si>
    <t>-0.0040 !</t>
  </si>
  <si>
    <t>-0.0017 !</t>
  </si>
  <si>
    <t>-0.0152 !</t>
  </si>
  <si>
    <t>0.0281 !</t>
  </si>
  <si>
    <t>0.0079 !</t>
  </si>
  <si>
    <t>-0.0053 !</t>
  </si>
  <si>
    <t>0.0514 !</t>
  </si>
  <si>
    <t>-0.0153 !</t>
  </si>
  <si>
    <t>0.0046 !</t>
  </si>
  <si>
    <t>-0.0091 !</t>
  </si>
  <si>
    <t>-0.0067 !</t>
  </si>
  <si>
    <t>0.1845 !</t>
  </si>
  <si>
    <t>0.0316 !</t>
  </si>
  <si>
    <t>0.0008 !</t>
  </si>
  <si>
    <t>08222024-MB1</t>
  </si>
  <si>
    <t>0.0021 !</t>
  </si>
  <si>
    <t>0.0413 !</t>
  </si>
  <si>
    <t>0.0205 !</t>
  </si>
  <si>
    <t>0.0189 !</t>
  </si>
  <si>
    <t>0.1564 !</t>
  </si>
  <si>
    <t>0.0167 !</t>
  </si>
  <si>
    <t>0.0007 !</t>
  </si>
  <si>
    <t>0.0010 !</t>
  </si>
  <si>
    <t>10x 08222024-MFB</t>
  </si>
  <si>
    <t>0.0092 !</t>
  </si>
  <si>
    <t>0.4729 !</t>
  </si>
  <si>
    <t>0.2374 !</t>
  </si>
  <si>
    <t>0.0465 !</t>
  </si>
  <si>
    <t>0.2360 !</t>
  </si>
  <si>
    <t>0.0472 !</t>
  </si>
  <si>
    <t>0.4742 !</t>
  </si>
  <si>
    <t>0.4818 !</t>
  </si>
  <si>
    <t>0.2432 !</t>
  </si>
  <si>
    <t>0.2282 !</t>
  </si>
  <si>
    <t>0.5165 !</t>
  </si>
  <si>
    <t>0.4761 !</t>
  </si>
  <si>
    <t>-0.0073 !</t>
  </si>
  <si>
    <t>0.4774 !</t>
  </si>
  <si>
    <t>0.0973 !</t>
  </si>
  <si>
    <t>0.0951 !</t>
  </si>
  <si>
    <t>0.4844 !</t>
  </si>
  <si>
    <t>0.2376 !</t>
  </si>
  <si>
    <t>0.1078 !</t>
  </si>
  <si>
    <t>0.2390 !</t>
  </si>
  <si>
    <t>0.2399 !</t>
  </si>
  <si>
    <t>0.3627 !</t>
  </si>
  <si>
    <t>0.2436 !</t>
  </si>
  <si>
    <t>0.0976 !</t>
  </si>
  <si>
    <t>0.0966 !</t>
  </si>
  <si>
    <t>0.2411 !</t>
  </si>
  <si>
    <t>0.0944 !</t>
  </si>
  <si>
    <t>10x 08222024-MFC - Analytical Duplicate</t>
  </si>
  <si>
    <t>0.4658 !</t>
  </si>
  <si>
    <t>0.2400 !</t>
  </si>
  <si>
    <t>0.0466 !</t>
  </si>
  <si>
    <t>0.2335 !</t>
  </si>
  <si>
    <t>0.0469 !</t>
  </si>
  <si>
    <t>0.4762 !</t>
  </si>
  <si>
    <t>0.0946 !</t>
  </si>
  <si>
    <t>0.4806 !</t>
  </si>
  <si>
    <t>0.2427 !</t>
  </si>
  <si>
    <t>0.2278 !</t>
  </si>
  <si>
    <t>0.5094 !</t>
  </si>
  <si>
    <t>0.4945 !</t>
  </si>
  <si>
    <t>0.4750 !</t>
  </si>
  <si>
    <t>0.0953 !</t>
  </si>
  <si>
    <t>0.4876 !</t>
  </si>
  <si>
    <t>0.1019 !</t>
  </si>
  <si>
    <t>0.2344 !</t>
  </si>
  <si>
    <t>0.3636 !</t>
  </si>
  <si>
    <t>0.2435 !</t>
  </si>
  <si>
    <t>0.1015 !</t>
  </si>
  <si>
    <t>0.0969 !</t>
  </si>
  <si>
    <t>0.0964 !</t>
  </si>
  <si>
    <t>0.2405 !</t>
  </si>
  <si>
    <t>0.0941 !</t>
  </si>
  <si>
    <t>08222024-MFB</t>
  </si>
  <si>
    <t>0.0940 !</t>
  </si>
  <si>
    <t>4.6621 !</t>
  </si>
  <si>
    <t>2.3623 !</t>
  </si>
  <si>
    <t>0.4703 !</t>
  </si>
  <si>
    <t>2.3861 !</t>
  </si>
  <si>
    <t>0.4846 !</t>
  </si>
  <si>
    <t>4.8265 !</t>
  </si>
  <si>
    <t>0.9373 !</t>
  </si>
  <si>
    <t>4.8620 !</t>
  </si>
  <si>
    <t>2.4219 !</t>
  </si>
  <si>
    <t>2.3493 !</t>
  </si>
  <si>
    <t>4.9520 !</t>
  </si>
  <si>
    <t>4.8113 !</t>
  </si>
  <si>
    <t>-0.0048 !</t>
  </si>
  <si>
    <t>4.8681 !</t>
  </si>
  <si>
    <t>0.9691 !</t>
  </si>
  <si>
    <t>1.0031 !</t>
  </si>
  <si>
    <t>4.8800 !</t>
  </si>
  <si>
    <t>2.4062 !</t>
  </si>
  <si>
    <t>0.9637 !</t>
  </si>
  <si>
    <t>2.4086 !</t>
  </si>
  <si>
    <t>2.3101 !</t>
  </si>
  <si>
    <t>2.6710 !</t>
  </si>
  <si>
    <t>2.2563 !</t>
  </si>
  <si>
    <t>1.1625 !</t>
  </si>
  <si>
    <t>0.9734 !</t>
  </si>
  <si>
    <t>0.9813 !</t>
  </si>
  <si>
    <t>0.9837 !</t>
  </si>
  <si>
    <t>2.4495 !</t>
  </si>
  <si>
    <t>0.9281 !</t>
  </si>
  <si>
    <t>10x 08222024-SRM 2710a</t>
  </si>
  <si>
    <t>0.0354 !</t>
  </si>
  <si>
    <t>10.7359 !</t>
  </si>
  <si>
    <t>1.4850 !</t>
  </si>
  <si>
    <t>-0.0077 !</t>
  </si>
  <si>
    <t>0.4373 !</t>
  </si>
  <si>
    <t>1.8522 !</t>
  </si>
  <si>
    <t>2.9995 !</t>
  </si>
  <si>
    <t>35.4445 !</t>
  </si>
  <si>
    <t>4.2616 !</t>
  </si>
  <si>
    <t>0.0151 !</t>
  </si>
  <si>
    <t>3.5748 !</t>
  </si>
  <si>
    <t>1.6112 !</t>
  </si>
  <si>
    <t>0.0125 !</t>
  </si>
  <si>
    <t>0.5814 !</t>
  </si>
  <si>
    <t>0.9002 !</t>
  </si>
  <si>
    <t>5.3098 !</t>
  </si>
  <si>
    <t>8.9805 !</t>
  </si>
  <si>
    <t>0.1243 !</t>
  </si>
  <si>
    <t>0.2310 !</t>
  </si>
  <si>
    <t>0.0062 !</t>
  </si>
  <si>
    <t>0.0549 !</t>
  </si>
  <si>
    <t>0.5656 !</t>
  </si>
  <si>
    <t>0.0404 !</t>
  </si>
  <si>
    <t>3.8830 !</t>
  </si>
  <si>
    <t>0.0072 !</t>
  </si>
  <si>
    <t>-0.0031 !</t>
  </si>
  <si>
    <t>-0.0126 !</t>
  </si>
  <si>
    <t>-0.0052 !</t>
  </si>
  <si>
    <t>-0.0148 !</t>
  </si>
  <si>
    <t>-0.0066 !</t>
  </si>
  <si>
    <t>-0.0032 !</t>
  </si>
  <si>
    <t>0.1105 !</t>
  </si>
  <si>
    <t>0.0128 !</t>
  </si>
  <si>
    <t>4.7983 !</t>
  </si>
  <si>
    <t>4.9346 !</t>
  </si>
  <si>
    <t>4.9515 !</t>
  </si>
  <si>
    <t>4.8242 !</t>
  </si>
  <si>
    <t>4.8486 !</t>
  </si>
  <si>
    <t>4.9345 !</t>
  </si>
  <si>
    <t>4.9352 !</t>
  </si>
  <si>
    <t>4.9337 !</t>
  </si>
  <si>
    <t>4.9487 !</t>
  </si>
  <si>
    <t>4.6993 !</t>
  </si>
  <si>
    <t>4.8777 !</t>
  </si>
  <si>
    <t>4.8226 !</t>
  </si>
  <si>
    <t>4.8515 !</t>
  </si>
  <si>
    <t>4.8660 !</t>
  </si>
  <si>
    <t>4.9576 !</t>
  </si>
  <si>
    <t>4.7816 !</t>
  </si>
  <si>
    <t>4.9293 !</t>
  </si>
  <si>
    <t>5.1185 !</t>
  </si>
  <si>
    <t>5.0386 !</t>
  </si>
  <si>
    <t>4.9969 !</t>
  </si>
  <si>
    <t>5.2685 !</t>
  </si>
  <si>
    <t>4.9663 !</t>
  </si>
  <si>
    <t>4.9124 !</t>
  </si>
  <si>
    <t>4.9306 !</t>
  </si>
  <si>
    <t>4.8924 !</t>
  </si>
  <si>
    <t>4.9064 !</t>
  </si>
  <si>
    <t>4.9332 !</t>
  </si>
  <si>
    <t>4.8815 !</t>
  </si>
  <si>
    <t>-0.0015 !</t>
  </si>
  <si>
    <t>0.0172 !</t>
  </si>
  <si>
    <t>-0.0141 !</t>
  </si>
  <si>
    <t>0.0339 !</t>
  </si>
  <si>
    <t>-0.0063 !</t>
  </si>
  <si>
    <t>-0.0045 !</t>
  </si>
  <si>
    <t>0.0508 !</t>
  </si>
  <si>
    <t>-0.0139 !</t>
  </si>
  <si>
    <t>-0.0051 !</t>
  </si>
  <si>
    <t>-0.0021 !</t>
  </si>
  <si>
    <t>0.1772 !</t>
  </si>
  <si>
    <t>0.0264 !</t>
  </si>
  <si>
    <t>0.0023 !</t>
  </si>
  <si>
    <t>0.0016 !</t>
  </si>
  <si>
    <t>1.03 !</t>
  </si>
  <si>
    <t>08262024 LB-1</t>
  </si>
  <si>
    <t>-0.0027 !</t>
  </si>
  <si>
    <t>0.0333 !</t>
  </si>
  <si>
    <t>0.0146 !</t>
  </si>
  <si>
    <t>-0.0095 !</t>
  </si>
  <si>
    <t>-0.0072 !</t>
  </si>
  <si>
    <t>0.1177 !</t>
  </si>
  <si>
    <t>10x 08265024 LCS-1</t>
  </si>
  <si>
    <t>0.0102 !</t>
  </si>
  <si>
    <t>0.4693 !</t>
  </si>
  <si>
    <t>0.2471 !</t>
  </si>
  <si>
    <t>0.0471 !</t>
  </si>
  <si>
    <t>0.2392 !</t>
  </si>
  <si>
    <t>0.0479 !</t>
  </si>
  <si>
    <t>0.4934 !</t>
  </si>
  <si>
    <t>0.0982 !</t>
  </si>
  <si>
    <t>0.4902 !</t>
  </si>
  <si>
    <t>0.2313 !</t>
  </si>
  <si>
    <t>0.4897 !</t>
  </si>
  <si>
    <t>0.4949 !</t>
  </si>
  <si>
    <t>0.0075 !</t>
  </si>
  <si>
    <t>0.4823 !</t>
  </si>
  <si>
    <t>0.0983 !</t>
  </si>
  <si>
    <t>0.0922 !</t>
  </si>
  <si>
    <t>0.4878 !</t>
  </si>
  <si>
    <t>0.2419 !</t>
  </si>
  <si>
    <t>0.1066 !</t>
  </si>
  <si>
    <t>0.2422 !</t>
  </si>
  <si>
    <t>0.2441 !</t>
  </si>
  <si>
    <t>0.2463 !</t>
  </si>
  <si>
    <t>0.2424 !</t>
  </si>
  <si>
    <t>0.0954 !</t>
  </si>
  <si>
    <t>0.0989 !</t>
  </si>
  <si>
    <t>0.0981 !</t>
  </si>
  <si>
    <t>0.2446 !</t>
  </si>
  <si>
    <t>0.0974 !</t>
  </si>
  <si>
    <t>10x 08262024 LCS-1- Analytical Duplicate</t>
  </si>
  <si>
    <t>0.0094 !</t>
  </si>
  <si>
    <t>0.4653 !</t>
  </si>
  <si>
    <t>0.2430 !</t>
  </si>
  <si>
    <t>0.0459 !</t>
  </si>
  <si>
    <t>0.2367 !</t>
  </si>
  <si>
    <t>0.0473 !</t>
  </si>
  <si>
    <t>0.4837 !</t>
  </si>
  <si>
    <t>0.4839 !</t>
  </si>
  <si>
    <t>0.2288 !</t>
  </si>
  <si>
    <t>0.4873 !</t>
  </si>
  <si>
    <t>0.4899 !</t>
  </si>
  <si>
    <t>-0.0065 !</t>
  </si>
  <si>
    <t>0.4765 !</t>
  </si>
  <si>
    <t>0.0921 !</t>
  </si>
  <si>
    <t>0.4804 !</t>
  </si>
  <si>
    <t>0.2393 !</t>
  </si>
  <si>
    <t>0.1039 !</t>
  </si>
  <si>
    <t>0.2387 !</t>
  </si>
  <si>
    <t>0.2381 !</t>
  </si>
  <si>
    <t>0.2656 !</t>
  </si>
  <si>
    <t>0.2476 !</t>
  </si>
  <si>
    <t>0.0939 !</t>
  </si>
  <si>
    <t>0.0971 !</t>
  </si>
  <si>
    <t>0.0970 !</t>
  </si>
  <si>
    <t>0.0961 !</t>
  </si>
  <si>
    <t>5x 08262024 LCS-1</t>
  </si>
  <si>
    <t>0.9278 !</t>
  </si>
  <si>
    <t>0.0947 !</t>
  </si>
  <si>
    <t>0.4753 !</t>
  </si>
  <si>
    <t>0.0952 !</t>
  </si>
  <si>
    <t>0.9645 !</t>
  </si>
  <si>
    <t>0.1952 !</t>
  </si>
  <si>
    <t>0.9767 !</t>
  </si>
  <si>
    <t>0.4893 !</t>
  </si>
  <si>
    <t>0.4577 !</t>
  </si>
  <si>
    <t>0.9786 !</t>
  </si>
  <si>
    <t>0.9744 !</t>
  </si>
  <si>
    <t>0.9755 !</t>
  </si>
  <si>
    <t>0.1954 !</t>
  </si>
  <si>
    <t>0.1779 !</t>
  </si>
  <si>
    <t>0.9722 !</t>
  </si>
  <si>
    <t>0.4822 !</t>
  </si>
  <si>
    <t>0.2052 !</t>
  </si>
  <si>
    <t>0.4867 !</t>
  </si>
  <si>
    <t>0.4856 !</t>
  </si>
  <si>
    <t>0.4627 !</t>
  </si>
  <si>
    <t>0.4932 !</t>
  </si>
  <si>
    <t>0.1860 !</t>
  </si>
  <si>
    <t>0.1930 !</t>
  </si>
  <si>
    <t>0.1940 !</t>
  </si>
  <si>
    <t>0.4870 !</t>
  </si>
  <si>
    <t>0.1922 !</t>
  </si>
  <si>
    <t>08262024 LCS-1</t>
  </si>
  <si>
    <t>0.0950 !</t>
  </si>
  <si>
    <t>4.6262 !</t>
  </si>
  <si>
    <t>2.4462 !</t>
  </si>
  <si>
    <t>0.4861 !</t>
  </si>
  <si>
    <t>2.3688 !</t>
  </si>
  <si>
    <t>0.4743 !</t>
  </si>
  <si>
    <t>4.8077 !</t>
  </si>
  <si>
    <t>0.9769 !</t>
  </si>
  <si>
    <t>4.8663 !</t>
  </si>
  <si>
    <t>2.4153 !</t>
  </si>
  <si>
    <t>2.2788 !</t>
  </si>
  <si>
    <t>4.8268 !</t>
  </si>
  <si>
    <t>4.8189 !</t>
  </si>
  <si>
    <t>0.9627 !</t>
  </si>
  <si>
    <t>0.9282 !</t>
  </si>
  <si>
    <t>4.8016 !</t>
  </si>
  <si>
    <t>2.4175 !</t>
  </si>
  <si>
    <t>1.0118 !</t>
  </si>
  <si>
    <t>2.4600 !</t>
  </si>
  <si>
    <t>2.4629 !</t>
  </si>
  <si>
    <t>2.5373 !</t>
  </si>
  <si>
    <t>2.4557 !</t>
  </si>
  <si>
    <t>0.9474 !</t>
  </si>
  <si>
    <t>0.9793 !</t>
  </si>
  <si>
    <t>0.9740 !</t>
  </si>
  <si>
    <t>2.4294 !</t>
  </si>
  <si>
    <t>0.9643 !</t>
  </si>
  <si>
    <t>08262024 LCS-1- Analytical Duplicate</t>
  </si>
  <si>
    <t>CCS1 (SS 5ppm)</t>
  </si>
  <si>
    <t>MQ-Blank-01</t>
  </si>
  <si>
    <t>5x LiBs-Res-NaCl-3</t>
  </si>
  <si>
    <t>222.1669 o</t>
  </si>
  <si>
    <t>225.7766 o</t>
  </si>
  <si>
    <t>5x LiBs-Res-NaCl-Spike</t>
  </si>
  <si>
    <t>234.8051 o</t>
  </si>
  <si>
    <t>203.6696 o</t>
  </si>
  <si>
    <t>10x LiBs-Res-NaCl-1</t>
  </si>
  <si>
    <t>10x LiBs-Res-NaCl-2</t>
  </si>
  <si>
    <t>10x LiBs-Res-NaCl-3</t>
  </si>
  <si>
    <t>112.0950 o</t>
  </si>
  <si>
    <t>10x LiBs-Res-NaCl-Duplicate</t>
  </si>
  <si>
    <t>10x LiBs-Res-NaCl-Spike</t>
  </si>
  <si>
    <t>10x LiBs-Res-NaCl-Spike - Analytical duplicate</t>
  </si>
  <si>
    <t>5% HNO3</t>
  </si>
  <si>
    <t>08262024 LB-2</t>
  </si>
  <si>
    <t>10x 08265024 LCS-2</t>
  </si>
  <si>
    <t>10x 08262024 LCS-2- Analytical Duplicate</t>
  </si>
  <si>
    <t>5x 08262024 LCS-2</t>
  </si>
  <si>
    <t>08262024 LCS-2</t>
  </si>
  <si>
    <t>08262024 LCS-2- Analytical Duplicate</t>
  </si>
  <si>
    <t>MQ-Blank-02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</si>
  <si>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</si>
  <si>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</si>
  <si>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</si>
  <si>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</si>
  <si>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</si>
  <si>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</si>
  <si>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</si>
  <si>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178-453 454 &amp; 455</t>
  </si>
  <si>
    <t>Task Order#</t>
  </si>
  <si>
    <t>68HERC22F0178</t>
  </si>
  <si>
    <t>Task Order:</t>
  </si>
  <si>
    <t>TO 058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</si>
  <si>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</si>
  <si>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</si>
  <si>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</si>
  <si>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</si>
  <si>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</si>
  <si>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</si>
  <si>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</si>
  <si>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</si>
  <si>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</si>
  <si>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</si>
  <si>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</si>
  <si>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</si>
  <si>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</si>
  <si>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</si>
  <si>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</si>
  <si>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</si>
  <si>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</si>
  <si>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</si>
  <si>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</si>
  <si>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</si>
  <si>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</si>
  <si>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</si>
  <si>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</si>
  <si>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</si>
  <si>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</si>
  <si>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</si>
  <si>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</si>
  <si>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</si>
  <si>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</si>
  <si>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</si>
  <si>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</si>
  <si>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</si>
  <si>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</si>
  <si>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</si>
  <si>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</si>
  <si>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</si>
  <si>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</si>
  <si>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</si>
  <si>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</si>
  <si>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</si>
  <si>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</si>
  <si>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</si>
  <si>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</si>
  <si>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</si>
  <si>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</si>
  <si>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</si>
  <si>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</si>
  <si>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</si>
  <si>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</si>
  <si>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</si>
  <si>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</si>
  <si>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</si>
  <si>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</si>
  <si>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</si>
  <si>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</si>
  <si>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</si>
  <si>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</si>
  <si>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</si>
  <si>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</si>
  <si>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</si>
  <si>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</si>
  <si>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</si>
  <si>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</si>
  <si>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</si>
  <si>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</si>
  <si>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</si>
  <si>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</si>
  <si>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</si>
  <si>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</si>
  <si>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</si>
  <si>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</si>
  <si>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</si>
  <si>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</si>
  <si>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</si>
  <si>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</si>
  <si>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</si>
  <si>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</si>
  <si>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 xml:space="preserve">08262024_ICP-OES_TO 178-454 Sample Data </t>
  </si>
  <si>
    <t>08262024_ICP-OES_TO 178-454 Data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</si>
</sst>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74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0" fontId="0" fillId="10" borderId="10" xfId="0" applyFill="1" applyBorder="1"/>
    <xf numFmtId="49" fontId="0" fillId="0" borderId="25" xfId="0" applyNumberFormat="1" applyBorder="1"/>
    <xf numFmtId="22" fontId="0" fillId="0" borderId="25" xfId="0" applyNumberFormat="1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1" borderId="10" xfId="0" applyNumberFormat="1" applyFill="1" applyBorder="1" applyAlignment="1">
      <alignment horizontal="left"/>
    </xf>
    <xf numFmtId="168" fontId="0" fillId="11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1" borderId="25" xfId="0" applyNumberFormat="1" applyFill="1" applyBorder="1" applyAlignment="1">
      <alignment horizontal="left"/>
    </xf>
    <xf numFmtId="164" fontId="0" fillId="11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1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0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1" borderId="27" xfId="0" applyFill="1" applyBorder="1"/>
  </cellXfs>
  <cellStyles count="3">
    <cellStyle name="Normal" xfId="0" builtinId="0"/>
    <cellStyle name="Normal 2 2" xfId="1" xr:uid="{87830764-3C74-4513-B9C8-27AF08C4925B}"/>
    <cellStyle name="Percent 2" xfId="2" xr:uid="{B4741B99-2515-4E75-B144-06416F205B60}"/>
  </cellStyles>
  <dxfs count="249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20F47-6C60-4983-8748-202EDDE4446D}">
  <dimension ref="A1:AF55"/>
  <sheetViews>
    <sheetView tabSelected="1" workbookViewId="0">
      <selection activeCell="A2" sqref="A2"/>
    </sheetView>
  </sheetViews>
  <sheetFormatPr defaultRowHeight="14.6" x14ac:dyDescent="0.4"/>
  <cols>
    <col min="1" max="1" width="52.69140625" bestFit="1" customWidth="1"/>
    <col min="2" max="2" width="8.84375" customWidth="1"/>
    <col min="3" max="3" width="14.84375" bestFit="1" customWidth="1"/>
    <col min="4" max="32" width="8.76562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653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564</v>
      </c>
      <c r="B3" s="12"/>
      <c r="C3" s="13" t="s">
        <v>565</v>
      </c>
      <c r="D3" s="13"/>
      <c r="E3" s="9"/>
      <c r="F3" s="9"/>
      <c r="G3" s="14" t="s">
        <v>566</v>
      </c>
      <c r="H3" s="13"/>
      <c r="I3" s="15">
        <v>45530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567</v>
      </c>
      <c r="B4" s="17"/>
      <c r="C4" s="13" t="s">
        <v>568</v>
      </c>
      <c r="D4" s="13"/>
      <c r="E4" s="9"/>
      <c r="F4" s="9"/>
      <c r="G4" s="14" t="s">
        <v>569</v>
      </c>
      <c r="H4" s="13"/>
      <c r="I4" s="15">
        <v>45525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570</v>
      </c>
      <c r="C5" s="12" t="s">
        <v>571</v>
      </c>
      <c r="D5" s="13"/>
      <c r="E5" s="9"/>
      <c r="F5" s="9"/>
      <c r="G5" s="14" t="s">
        <v>572</v>
      </c>
      <c r="H5" s="13"/>
      <c r="I5" s="19" t="s">
        <v>573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574</v>
      </c>
      <c r="C6" s="12" t="s">
        <v>575</v>
      </c>
      <c r="D6" s="13"/>
      <c r="E6" s="9"/>
      <c r="F6" s="9"/>
      <c r="G6" s="14" t="s">
        <v>576</v>
      </c>
      <c r="H6" s="13"/>
      <c r="I6" s="13" t="s">
        <v>577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578</v>
      </c>
      <c r="C7" s="12" t="s">
        <v>579</v>
      </c>
      <c r="D7" s="13"/>
      <c r="E7" s="9"/>
      <c r="F7" s="9"/>
      <c r="G7" s="14" t="s">
        <v>580</v>
      </c>
      <c r="H7" s="20"/>
      <c r="I7" s="21" t="s">
        <v>581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582</v>
      </c>
      <c r="C8" s="13"/>
      <c r="D8" s="13"/>
      <c r="E8" s="9"/>
      <c r="F8" s="9"/>
      <c r="G8" s="11" t="s">
        <v>583</v>
      </c>
      <c r="H8" s="13"/>
      <c r="I8" s="13" t="s">
        <v>584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585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5">
      <c r="A13" s="65" t="s">
        <v>1</v>
      </c>
      <c r="B13" s="66" t="s">
        <v>2</v>
      </c>
      <c r="C13" s="67" t="s">
        <v>3</v>
      </c>
      <c r="D13" s="67" t="s">
        <v>586</v>
      </c>
      <c r="E13" s="67" t="s">
        <v>587</v>
      </c>
      <c r="F13" s="67" t="s">
        <v>588</v>
      </c>
      <c r="G13" s="67" t="s">
        <v>589</v>
      </c>
      <c r="H13" s="67" t="s">
        <v>590</v>
      </c>
      <c r="I13" s="67" t="s">
        <v>591</v>
      </c>
      <c r="J13" s="67" t="s">
        <v>592</v>
      </c>
      <c r="K13" s="67" t="s">
        <v>593</v>
      </c>
      <c r="L13" s="67" t="s">
        <v>594</v>
      </c>
      <c r="M13" s="67" t="s">
        <v>595</v>
      </c>
      <c r="N13" s="67" t="s">
        <v>596</v>
      </c>
      <c r="O13" s="67" t="s">
        <v>597</v>
      </c>
      <c r="P13" s="67" t="s">
        <v>598</v>
      </c>
      <c r="Q13" s="67" t="s">
        <v>599</v>
      </c>
      <c r="R13" s="67" t="s">
        <v>600</v>
      </c>
      <c r="S13" s="67" t="s">
        <v>601</v>
      </c>
      <c r="T13" s="67" t="s">
        <v>602</v>
      </c>
      <c r="U13" s="67" t="s">
        <v>603</v>
      </c>
      <c r="V13" s="67" t="s">
        <v>604</v>
      </c>
      <c r="W13" s="67" t="s">
        <v>605</v>
      </c>
      <c r="X13" s="67" t="s">
        <v>606</v>
      </c>
      <c r="Y13" s="67" t="s">
        <v>607</v>
      </c>
      <c r="Z13" s="67" t="s">
        <v>608</v>
      </c>
      <c r="AA13" s="67" t="s">
        <v>609</v>
      </c>
      <c r="AB13" s="67" t="s">
        <v>610</v>
      </c>
      <c r="AC13" s="67" t="s">
        <v>611</v>
      </c>
      <c r="AD13" s="67" t="s">
        <v>612</v>
      </c>
      <c r="AE13" s="67" t="s">
        <v>613</v>
      </c>
      <c r="AF13" s="68" t="s">
        <v>614</v>
      </c>
    </row>
    <row r="14" spans="1:32" ht="15" thickBot="1" x14ac:dyDescent="0.45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4">
      <c r="A15" s="82" t="s">
        <v>253</v>
      </c>
      <c r="B15" s="83" t="s">
        <v>166</v>
      </c>
      <c r="C15" s="84">
        <v>45530.568599537037</v>
      </c>
      <c r="D15" s="85">
        <v>0</v>
      </c>
      <c r="E15" s="85">
        <v>3.0999999999999999E-3</v>
      </c>
      <c r="F15" s="85">
        <v>6.4999999999999997E-3</v>
      </c>
      <c r="G15" s="85">
        <v>2.0999999999999999E-3</v>
      </c>
      <c r="H15" s="85">
        <v>2.0000000000000001E-4</v>
      </c>
      <c r="I15" s="85">
        <v>-1E-4</v>
      </c>
      <c r="J15" s="85">
        <v>-6.7000000000000002E-3</v>
      </c>
      <c r="K15" s="85">
        <v>2.0000000000000001E-4</v>
      </c>
      <c r="L15" s="85">
        <v>4.0000000000000002E-4</v>
      </c>
      <c r="M15" s="85">
        <v>-1E-4</v>
      </c>
      <c r="N15" s="85">
        <v>1.1000000000000001E-3</v>
      </c>
      <c r="O15" s="85">
        <v>9.1000000000000004E-3</v>
      </c>
      <c r="P15" s="85">
        <v>4.1300000000000003E-2</v>
      </c>
      <c r="Q15" s="85">
        <v>-5.7000000000000002E-3</v>
      </c>
      <c r="R15" s="85">
        <v>-1.6000000000000001E-3</v>
      </c>
      <c r="S15" s="85">
        <v>-1E-4</v>
      </c>
      <c r="T15" s="85">
        <v>2.0500000000000001E-2</v>
      </c>
      <c r="U15" s="85">
        <v>1.89E-2</v>
      </c>
      <c r="V15" s="85">
        <v>1.4E-3</v>
      </c>
      <c r="W15" s="85">
        <v>6.0000000000000001E-3</v>
      </c>
      <c r="X15" s="85">
        <v>-6.7000000000000002E-3</v>
      </c>
      <c r="Y15" s="85">
        <v>1.5599999999999999E-2</v>
      </c>
      <c r="Z15" s="85">
        <v>0.15640000000000001</v>
      </c>
      <c r="AA15" s="85">
        <v>1.67E-2</v>
      </c>
      <c r="AB15" s="85">
        <v>5.3E-3</v>
      </c>
      <c r="AC15" s="85">
        <v>0</v>
      </c>
      <c r="AD15" s="85">
        <v>1E-3</v>
      </c>
      <c r="AE15" s="85">
        <v>5.9999999999999995E-4</v>
      </c>
      <c r="AF15" s="86">
        <v>7.9000000000000008E-3</v>
      </c>
    </row>
    <row r="16" spans="1:32" x14ac:dyDescent="0.4">
      <c r="A16" s="82" t="s">
        <v>262</v>
      </c>
      <c r="B16" s="83" t="s">
        <v>166</v>
      </c>
      <c r="C16" s="84">
        <v>45530.570347222223</v>
      </c>
      <c r="D16" s="85">
        <v>9.1999999999999998E-3</v>
      </c>
      <c r="E16" s="85">
        <v>0.47289999999999999</v>
      </c>
      <c r="F16" s="85">
        <v>0.2374</v>
      </c>
      <c r="G16" s="85">
        <v>4.65E-2</v>
      </c>
      <c r="H16" s="85">
        <v>0.23599999999999999</v>
      </c>
      <c r="I16" s="85">
        <v>4.7199999999999999E-2</v>
      </c>
      <c r="J16" s="85">
        <v>0.47420000000000001</v>
      </c>
      <c r="K16" s="85">
        <v>9.4899999999999998E-2</v>
      </c>
      <c r="L16" s="85">
        <v>0.48180000000000001</v>
      </c>
      <c r="M16" s="85">
        <v>0.2432</v>
      </c>
      <c r="N16" s="85">
        <v>0.22819999999999999</v>
      </c>
      <c r="O16" s="85">
        <v>0.51649999999999996</v>
      </c>
      <c r="P16" s="85">
        <v>0.47610000000000002</v>
      </c>
      <c r="Q16" s="85">
        <v>-7.3000000000000001E-3</v>
      </c>
      <c r="R16" s="85">
        <v>0.4773</v>
      </c>
      <c r="S16" s="85">
        <v>9.7299999999999998E-2</v>
      </c>
      <c r="T16" s="85">
        <v>9.5100000000000004E-2</v>
      </c>
      <c r="U16" s="85">
        <v>0.4844</v>
      </c>
      <c r="V16" s="85">
        <v>0.23760000000000001</v>
      </c>
      <c r="W16" s="85">
        <v>0.10780000000000001</v>
      </c>
      <c r="X16" s="85">
        <v>0.23899999999999999</v>
      </c>
      <c r="Y16" s="85">
        <v>0.2394</v>
      </c>
      <c r="Z16" s="85">
        <v>0.36270000000000002</v>
      </c>
      <c r="AA16" s="85">
        <v>0.24349999999999999</v>
      </c>
      <c r="AB16" s="85">
        <v>0.1012</v>
      </c>
      <c r="AC16" s="85">
        <v>9.7600000000000006E-2</v>
      </c>
      <c r="AD16" s="85">
        <v>9.6600000000000005E-2</v>
      </c>
      <c r="AE16" s="85">
        <v>0.24110000000000001</v>
      </c>
      <c r="AF16" s="86">
        <v>9.4399999999999998E-2</v>
      </c>
    </row>
    <row r="17" spans="1:32" x14ac:dyDescent="0.4">
      <c r="A17" s="82" t="s">
        <v>290</v>
      </c>
      <c r="B17" s="83" t="s">
        <v>166</v>
      </c>
      <c r="C17" s="84">
        <v>45530.572083333333</v>
      </c>
      <c r="D17" s="85">
        <v>9.1999999999999998E-3</v>
      </c>
      <c r="E17" s="85">
        <v>0.46579999999999999</v>
      </c>
      <c r="F17" s="85">
        <v>0.24</v>
      </c>
      <c r="G17" s="85">
        <v>4.6600000000000003E-2</v>
      </c>
      <c r="H17" s="85">
        <v>0.23350000000000001</v>
      </c>
      <c r="I17" s="85">
        <v>4.6899999999999997E-2</v>
      </c>
      <c r="J17" s="85">
        <v>0.47620000000000001</v>
      </c>
      <c r="K17" s="85">
        <v>9.4600000000000004E-2</v>
      </c>
      <c r="L17" s="85">
        <v>0.48060000000000003</v>
      </c>
      <c r="M17" s="85">
        <v>0.2427</v>
      </c>
      <c r="N17" s="85">
        <v>0.2278</v>
      </c>
      <c r="O17" s="85">
        <v>0.50939999999999996</v>
      </c>
      <c r="P17" s="85">
        <v>0.4945</v>
      </c>
      <c r="Q17" s="85">
        <v>-6.1000000000000004E-3</v>
      </c>
      <c r="R17" s="85">
        <v>0.47489999999999999</v>
      </c>
      <c r="S17" s="85">
        <v>9.6500000000000002E-2</v>
      </c>
      <c r="T17" s="85">
        <v>9.5299999999999996E-2</v>
      </c>
      <c r="U17" s="85">
        <v>0.48759999999999998</v>
      </c>
      <c r="V17" s="85">
        <v>0.2374</v>
      </c>
      <c r="W17" s="85">
        <v>0.1019</v>
      </c>
      <c r="X17" s="85">
        <v>0.23599999999999999</v>
      </c>
      <c r="Y17" s="85">
        <v>0.2339</v>
      </c>
      <c r="Z17" s="85">
        <v>0.36359999999999998</v>
      </c>
      <c r="AA17" s="85">
        <v>0.24340000000000001</v>
      </c>
      <c r="AB17" s="85">
        <v>0.10150000000000001</v>
      </c>
      <c r="AC17" s="85">
        <v>9.6600000000000005E-2</v>
      </c>
      <c r="AD17" s="85">
        <v>9.64E-2</v>
      </c>
      <c r="AE17" s="85">
        <v>0.2404</v>
      </c>
      <c r="AF17" s="86">
        <v>9.4100000000000003E-2</v>
      </c>
    </row>
    <row r="18" spans="1:32" x14ac:dyDescent="0.4">
      <c r="A18" s="82" t="s">
        <v>315</v>
      </c>
      <c r="B18" s="83" t="s">
        <v>166</v>
      </c>
      <c r="C18" s="84">
        <v>45530.573831018519</v>
      </c>
      <c r="D18" s="85">
        <v>9.3899999999999997E-2</v>
      </c>
      <c r="E18" s="85">
        <v>4.6620999999999997</v>
      </c>
      <c r="F18" s="85">
        <v>2.3622999999999998</v>
      </c>
      <c r="G18" s="85">
        <v>0.4703</v>
      </c>
      <c r="H18" s="85">
        <v>2.3860999999999999</v>
      </c>
      <c r="I18" s="85">
        <v>0.48459999999999998</v>
      </c>
      <c r="J18" s="85">
        <v>4.8265000000000002</v>
      </c>
      <c r="K18" s="85">
        <v>0.93720000000000003</v>
      </c>
      <c r="L18" s="85">
        <v>4.8619000000000003</v>
      </c>
      <c r="M18" s="85">
        <v>2.4216000000000002</v>
      </c>
      <c r="N18" s="85">
        <v>2.3492999999999999</v>
      </c>
      <c r="O18" s="85">
        <v>4.952</v>
      </c>
      <c r="P18" s="85">
        <v>4.8113000000000001</v>
      </c>
      <c r="Q18" s="85">
        <v>-4.7999999999999996E-3</v>
      </c>
      <c r="R18" s="85">
        <v>4.8673000000000002</v>
      </c>
      <c r="S18" s="85">
        <v>0.96909999999999996</v>
      </c>
      <c r="T18" s="85">
        <v>1.0031000000000001</v>
      </c>
      <c r="U18" s="85">
        <v>4.88</v>
      </c>
      <c r="V18" s="85">
        <v>2.4062000000000001</v>
      </c>
      <c r="W18" s="85">
        <v>0.96360000000000001</v>
      </c>
      <c r="X18" s="85">
        <v>2.4083999999999999</v>
      </c>
      <c r="Y18" s="85">
        <v>2.3048999999999999</v>
      </c>
      <c r="Z18" s="85">
        <v>2.6709999999999998</v>
      </c>
      <c r="AA18" s="85">
        <v>2.2555999999999998</v>
      </c>
      <c r="AB18" s="85">
        <v>1.1620999999999999</v>
      </c>
      <c r="AC18" s="85">
        <v>0.98129999999999995</v>
      </c>
      <c r="AD18" s="85">
        <v>0.98370000000000002</v>
      </c>
      <c r="AE18" s="85">
        <v>2.4485999999999999</v>
      </c>
      <c r="AF18" s="86">
        <v>0.92810000000000004</v>
      </c>
    </row>
    <row r="19" spans="1:32" x14ac:dyDescent="0.4">
      <c r="A19" s="82" t="s">
        <v>346</v>
      </c>
      <c r="B19" s="83" t="s">
        <v>166</v>
      </c>
      <c r="C19" s="84">
        <v>45530.575567129628</v>
      </c>
      <c r="D19" s="85">
        <v>3.5200000000000002E-2</v>
      </c>
      <c r="E19" s="85">
        <v>10.735900000000001</v>
      </c>
      <c r="F19" s="85">
        <v>1.4850000000000001</v>
      </c>
      <c r="G19" s="85">
        <v>-7.7000000000000002E-3</v>
      </c>
      <c r="H19" s="85">
        <v>0.43730000000000002</v>
      </c>
      <c r="I19" s="85">
        <v>2.0000000000000001E-4</v>
      </c>
      <c r="J19" s="85">
        <v>1.8522000000000001</v>
      </c>
      <c r="K19" s="85">
        <v>1.0800000000000001E-2</v>
      </c>
      <c r="L19" s="85">
        <v>-8.9999999999999998E-4</v>
      </c>
      <c r="M19" s="85">
        <v>1.23E-2</v>
      </c>
      <c r="N19" s="85">
        <v>2.9998999999999998</v>
      </c>
      <c r="O19" s="85">
        <v>35.444499999999998</v>
      </c>
      <c r="P19" s="85">
        <v>4.2615999999999996</v>
      </c>
      <c r="Q19" s="85">
        <v>1.5100000000000001E-2</v>
      </c>
      <c r="R19" s="85">
        <v>3.5688</v>
      </c>
      <c r="S19" s="85">
        <v>1.6112</v>
      </c>
      <c r="T19" s="85">
        <v>1.2500000000000001E-2</v>
      </c>
      <c r="U19" s="85">
        <v>0.58140000000000003</v>
      </c>
      <c r="V19" s="85">
        <v>5.8999999999999999E-3</v>
      </c>
      <c r="W19" s="85">
        <v>0.89970000000000006</v>
      </c>
      <c r="X19" s="85">
        <v>5.3090000000000002</v>
      </c>
      <c r="Y19" s="85">
        <v>8.9718</v>
      </c>
      <c r="Z19" s="85">
        <v>0.12470000000000001</v>
      </c>
      <c r="AA19" s="85">
        <v>1.32E-2</v>
      </c>
      <c r="AB19" s="85">
        <v>0.23039999999999999</v>
      </c>
      <c r="AC19" s="85">
        <v>5.4899999999999997E-2</v>
      </c>
      <c r="AD19" s="85">
        <v>0.56559999999999999</v>
      </c>
      <c r="AE19" s="85">
        <v>3.9699999999999999E-2</v>
      </c>
      <c r="AF19" s="86">
        <v>3.883</v>
      </c>
    </row>
    <row r="20" spans="1:32" x14ac:dyDescent="0.4">
      <c r="A20" s="82" t="s">
        <v>423</v>
      </c>
      <c r="B20" s="83" t="s">
        <v>166</v>
      </c>
      <c r="C20" s="84">
        <v>45530.58253472222</v>
      </c>
      <c r="D20" s="85">
        <v>1E-4</v>
      </c>
      <c r="E20" s="85">
        <v>-2.7000000000000001E-3</v>
      </c>
      <c r="F20" s="85">
        <v>4.3E-3</v>
      </c>
      <c r="G20" s="85">
        <v>-2E-3</v>
      </c>
      <c r="H20" s="85">
        <v>0</v>
      </c>
      <c r="I20" s="85">
        <v>-2.0000000000000001E-4</v>
      </c>
      <c r="J20" s="85">
        <v>-1.2999999999999999E-3</v>
      </c>
      <c r="K20" s="85">
        <v>0</v>
      </c>
      <c r="L20" s="85">
        <v>5.9999999999999995E-4</v>
      </c>
      <c r="M20" s="85">
        <v>2.9999999999999997E-4</v>
      </c>
      <c r="N20" s="85">
        <v>5.9999999999999995E-4</v>
      </c>
      <c r="O20" s="85">
        <v>-1E-4</v>
      </c>
      <c r="P20" s="85">
        <v>3.3300000000000003E-2</v>
      </c>
      <c r="Q20" s="85">
        <v>-2E-3</v>
      </c>
      <c r="R20" s="85">
        <v>-5.1999999999999998E-3</v>
      </c>
      <c r="S20" s="85">
        <v>-2.9999999999999997E-4</v>
      </c>
      <c r="T20" s="85">
        <v>1.46E-2</v>
      </c>
      <c r="U20" s="85">
        <v>-9.4999999999999998E-3</v>
      </c>
      <c r="V20" s="85">
        <v>-8.0000000000000004E-4</v>
      </c>
      <c r="W20" s="85">
        <v>1E-3</v>
      </c>
      <c r="X20" s="85">
        <v>-7.1999999999999998E-3</v>
      </c>
      <c r="Y20" s="85">
        <v>-6.6E-3</v>
      </c>
      <c r="Z20" s="85">
        <v>0.1177</v>
      </c>
      <c r="AA20" s="85">
        <v>1.89E-2</v>
      </c>
      <c r="AB20" s="85">
        <v>2.2000000000000001E-3</v>
      </c>
      <c r="AC20" s="85">
        <v>0</v>
      </c>
      <c r="AD20" s="85">
        <v>4.0000000000000002E-4</v>
      </c>
      <c r="AE20" s="85">
        <v>1E-4</v>
      </c>
      <c r="AF20" s="86">
        <v>1.6999999999999999E-3</v>
      </c>
    </row>
    <row r="21" spans="1:32" x14ac:dyDescent="0.4">
      <c r="A21" s="82" t="s">
        <v>430</v>
      </c>
      <c r="B21" s="83" t="s">
        <v>166</v>
      </c>
      <c r="C21" s="84">
        <v>45530.584270833337</v>
      </c>
      <c r="D21" s="85">
        <v>1.0200000000000001E-2</v>
      </c>
      <c r="E21" s="85">
        <v>0.46929999999999999</v>
      </c>
      <c r="F21" s="85">
        <v>0.24709999999999999</v>
      </c>
      <c r="G21" s="85">
        <v>4.7100000000000003E-2</v>
      </c>
      <c r="H21" s="85">
        <v>0.2392</v>
      </c>
      <c r="I21" s="85">
        <v>4.7899999999999998E-2</v>
      </c>
      <c r="J21" s="85">
        <v>0.49340000000000001</v>
      </c>
      <c r="K21" s="85">
        <v>9.8199999999999996E-2</v>
      </c>
      <c r="L21" s="85">
        <v>0.49020000000000002</v>
      </c>
      <c r="M21" s="85">
        <v>0.24709999999999999</v>
      </c>
      <c r="N21" s="85">
        <v>0.23130000000000001</v>
      </c>
      <c r="O21" s="85">
        <v>0.48970000000000002</v>
      </c>
      <c r="P21" s="85">
        <v>0.49490000000000001</v>
      </c>
      <c r="Q21" s="85">
        <v>7.4999999999999997E-3</v>
      </c>
      <c r="R21" s="85">
        <v>0.48220000000000002</v>
      </c>
      <c r="S21" s="85">
        <v>9.8299999999999998E-2</v>
      </c>
      <c r="T21" s="85">
        <v>9.2200000000000004E-2</v>
      </c>
      <c r="U21" s="85">
        <v>0.48780000000000001</v>
      </c>
      <c r="V21" s="85">
        <v>0.2419</v>
      </c>
      <c r="W21" s="85">
        <v>0.1066</v>
      </c>
      <c r="X21" s="85">
        <v>0.2422</v>
      </c>
      <c r="Y21" s="85">
        <v>0.24360000000000001</v>
      </c>
      <c r="Z21" s="85">
        <v>0.24629999999999999</v>
      </c>
      <c r="AA21" s="85">
        <v>0.2424</v>
      </c>
      <c r="AB21" s="85">
        <v>9.5299999999999996E-2</v>
      </c>
      <c r="AC21" s="85">
        <v>9.8900000000000002E-2</v>
      </c>
      <c r="AD21" s="85">
        <v>9.8100000000000007E-2</v>
      </c>
      <c r="AE21" s="85">
        <v>0.2445</v>
      </c>
      <c r="AF21" s="86">
        <v>9.74E-2</v>
      </c>
    </row>
    <row r="22" spans="1:32" x14ac:dyDescent="0.4">
      <c r="A22" s="82" t="s">
        <v>459</v>
      </c>
      <c r="B22" s="83" t="s">
        <v>166</v>
      </c>
      <c r="C22" s="84">
        <v>45530.586006944446</v>
      </c>
      <c r="D22" s="85">
        <v>9.4000000000000004E-3</v>
      </c>
      <c r="E22" s="85">
        <v>0.46529999999999999</v>
      </c>
      <c r="F22" s="85">
        <v>0.24299999999999999</v>
      </c>
      <c r="G22" s="85">
        <v>4.5900000000000003E-2</v>
      </c>
      <c r="H22" s="85">
        <v>0.23669999999999999</v>
      </c>
      <c r="I22" s="85">
        <v>4.7300000000000002E-2</v>
      </c>
      <c r="J22" s="85">
        <v>0.48370000000000002</v>
      </c>
      <c r="K22" s="85">
        <v>9.69E-2</v>
      </c>
      <c r="L22" s="85">
        <v>0.4839</v>
      </c>
      <c r="M22" s="85">
        <v>0.2447</v>
      </c>
      <c r="N22" s="85">
        <v>0.2288</v>
      </c>
      <c r="O22" s="85">
        <v>0.48730000000000001</v>
      </c>
      <c r="P22" s="85">
        <v>0.4899</v>
      </c>
      <c r="Q22" s="85">
        <v>-6.4999999999999997E-3</v>
      </c>
      <c r="R22" s="85">
        <v>0.47639999999999999</v>
      </c>
      <c r="S22" s="85">
        <v>9.7600000000000006E-2</v>
      </c>
      <c r="T22" s="85">
        <v>9.2100000000000001E-2</v>
      </c>
      <c r="U22" s="85">
        <v>0.48039999999999999</v>
      </c>
      <c r="V22" s="85">
        <v>0.23930000000000001</v>
      </c>
      <c r="W22" s="85">
        <v>0.10390000000000001</v>
      </c>
      <c r="X22" s="85">
        <v>0.2387</v>
      </c>
      <c r="Y22" s="85">
        <v>0.23760000000000001</v>
      </c>
      <c r="Z22" s="85">
        <v>0.2656</v>
      </c>
      <c r="AA22" s="85">
        <v>0.2475</v>
      </c>
      <c r="AB22" s="85">
        <v>9.3899999999999997E-2</v>
      </c>
      <c r="AC22" s="85">
        <v>9.7900000000000001E-2</v>
      </c>
      <c r="AD22" s="85">
        <v>9.7000000000000003E-2</v>
      </c>
      <c r="AE22" s="85">
        <v>0.24229999999999999</v>
      </c>
      <c r="AF22" s="86">
        <v>9.6100000000000005E-2</v>
      </c>
    </row>
    <row r="23" spans="1:32" x14ac:dyDescent="0.4">
      <c r="A23" s="82" t="s">
        <v>485</v>
      </c>
      <c r="B23" s="83" t="s">
        <v>166</v>
      </c>
      <c r="C23" s="84">
        <v>45530.587743055556</v>
      </c>
      <c r="D23" s="85">
        <v>1.9E-2</v>
      </c>
      <c r="E23" s="85">
        <v>0.92779999999999996</v>
      </c>
      <c r="F23" s="85">
        <v>0.48759999999999998</v>
      </c>
      <c r="G23" s="85">
        <v>9.4700000000000006E-2</v>
      </c>
      <c r="H23" s="85">
        <v>0.4753</v>
      </c>
      <c r="I23" s="85">
        <v>9.5200000000000007E-2</v>
      </c>
      <c r="J23" s="85">
        <v>0.96450000000000002</v>
      </c>
      <c r="K23" s="85">
        <v>0.19520000000000001</v>
      </c>
      <c r="L23" s="85">
        <v>0.97670000000000001</v>
      </c>
      <c r="M23" s="85">
        <v>0.48920000000000002</v>
      </c>
      <c r="N23" s="85">
        <v>0.4577</v>
      </c>
      <c r="O23" s="85">
        <v>0.97860000000000003</v>
      </c>
      <c r="P23" s="85">
        <v>0.97440000000000004</v>
      </c>
      <c r="Q23" s="85">
        <v>-2.0000000000000001E-4</v>
      </c>
      <c r="R23" s="85">
        <v>0.97529999999999994</v>
      </c>
      <c r="S23" s="85">
        <v>0.19539999999999999</v>
      </c>
      <c r="T23" s="85">
        <v>0.1779</v>
      </c>
      <c r="U23" s="85">
        <v>0.97219999999999995</v>
      </c>
      <c r="V23" s="85">
        <v>0.48220000000000002</v>
      </c>
      <c r="W23" s="85">
        <v>0.20519999999999999</v>
      </c>
      <c r="X23" s="85">
        <v>0.48670000000000002</v>
      </c>
      <c r="Y23" s="85">
        <v>0.48449999999999999</v>
      </c>
      <c r="Z23" s="85">
        <v>0.4627</v>
      </c>
      <c r="AA23" s="85">
        <v>0.49309999999999998</v>
      </c>
      <c r="AB23" s="85">
        <v>0.186</v>
      </c>
      <c r="AC23" s="85">
        <v>0.19539999999999999</v>
      </c>
      <c r="AD23" s="85">
        <v>0.19400000000000001</v>
      </c>
      <c r="AE23" s="85">
        <v>0.48680000000000001</v>
      </c>
      <c r="AF23" s="86">
        <v>0.19220000000000001</v>
      </c>
    </row>
    <row r="24" spans="1:32" x14ac:dyDescent="0.4">
      <c r="A24" s="82" t="s">
        <v>512</v>
      </c>
      <c r="B24" s="83" t="s">
        <v>166</v>
      </c>
      <c r="C24" s="84">
        <v>45530.589479166665</v>
      </c>
      <c r="D24" s="85">
        <v>9.4899999999999998E-2</v>
      </c>
      <c r="E24" s="85">
        <v>4.6261999999999999</v>
      </c>
      <c r="F24" s="85">
        <v>2.4462000000000002</v>
      </c>
      <c r="G24" s="85">
        <v>0.48609999999999998</v>
      </c>
      <c r="H24" s="85">
        <v>2.3687999999999998</v>
      </c>
      <c r="I24" s="85">
        <v>0.4743</v>
      </c>
      <c r="J24" s="85">
        <v>4.8076999999999996</v>
      </c>
      <c r="K24" s="85">
        <v>0.97689999999999999</v>
      </c>
      <c r="L24" s="85">
        <v>4.8662000000000001</v>
      </c>
      <c r="M24" s="85">
        <v>2.415</v>
      </c>
      <c r="N24" s="85">
        <v>2.2787999999999999</v>
      </c>
      <c r="O24" s="85">
        <v>4.8268000000000004</v>
      </c>
      <c r="P24" s="85">
        <v>4.8189000000000002</v>
      </c>
      <c r="Q24" s="85">
        <v>-6.4999999999999997E-3</v>
      </c>
      <c r="R24" s="85">
        <v>4.9284999999999997</v>
      </c>
      <c r="S24" s="85">
        <v>0.9627</v>
      </c>
      <c r="T24" s="85">
        <v>0.92820000000000003</v>
      </c>
      <c r="U24" s="85">
        <v>4.8015999999999996</v>
      </c>
      <c r="V24" s="85">
        <v>2.4175</v>
      </c>
      <c r="W24" s="85">
        <v>1.0117</v>
      </c>
      <c r="X24" s="85">
        <v>2.4598</v>
      </c>
      <c r="Y24" s="85">
        <v>2.4577</v>
      </c>
      <c r="Z24" s="85">
        <v>2.5373000000000001</v>
      </c>
      <c r="AA24" s="85">
        <v>2.4550999999999998</v>
      </c>
      <c r="AB24" s="85">
        <v>0.94699999999999995</v>
      </c>
      <c r="AC24" s="85">
        <v>0.97399999999999998</v>
      </c>
      <c r="AD24" s="85">
        <v>0.9708</v>
      </c>
      <c r="AE24" s="85">
        <v>2.4285000000000001</v>
      </c>
      <c r="AF24" s="86">
        <v>0.96430000000000005</v>
      </c>
    </row>
    <row r="25" spans="1:32" x14ac:dyDescent="0.4">
      <c r="A25" s="82" t="s">
        <v>540</v>
      </c>
      <c r="B25" s="83" t="s">
        <v>166</v>
      </c>
      <c r="C25" s="84">
        <v>45530.591215277775</v>
      </c>
      <c r="D25" s="85">
        <v>9.4200000000000006E-2</v>
      </c>
      <c r="E25" s="85">
        <v>4.6111000000000004</v>
      </c>
      <c r="F25" s="85">
        <v>2.4451000000000001</v>
      </c>
      <c r="G25" s="85">
        <v>0.48230000000000001</v>
      </c>
      <c r="H25" s="85">
        <v>2.3546999999999998</v>
      </c>
      <c r="I25" s="85">
        <v>0.4733</v>
      </c>
      <c r="J25" s="85">
        <v>4.7819000000000003</v>
      </c>
      <c r="K25" s="85">
        <v>0.9718</v>
      </c>
      <c r="L25" s="85">
        <v>4.8540000000000001</v>
      </c>
      <c r="M25" s="85">
        <v>2.4024999999999999</v>
      </c>
      <c r="N25" s="85">
        <v>2.2724000000000002</v>
      </c>
      <c r="O25" s="85">
        <v>4.8017000000000003</v>
      </c>
      <c r="P25" s="85">
        <v>4.7808000000000002</v>
      </c>
      <c r="Q25" s="85">
        <v>1.8E-3</v>
      </c>
      <c r="R25" s="85">
        <v>4.9043000000000001</v>
      </c>
      <c r="S25" s="85">
        <v>0.96040000000000003</v>
      </c>
      <c r="T25" s="85">
        <v>0.94079999999999997</v>
      </c>
      <c r="U25" s="85">
        <v>4.7656999999999998</v>
      </c>
      <c r="V25" s="85">
        <v>2.4041000000000001</v>
      </c>
      <c r="W25" s="85">
        <v>1.0086999999999999</v>
      </c>
      <c r="X25" s="85">
        <v>2.4470999999999998</v>
      </c>
      <c r="Y25" s="85">
        <v>2.4424000000000001</v>
      </c>
      <c r="Z25" s="85">
        <v>2.5651999999999999</v>
      </c>
      <c r="AA25" s="85">
        <v>2.4462000000000002</v>
      </c>
      <c r="AB25" s="85">
        <v>0.94630000000000003</v>
      </c>
      <c r="AC25" s="85">
        <v>0.96679999999999999</v>
      </c>
      <c r="AD25" s="85">
        <v>0.9667</v>
      </c>
      <c r="AE25" s="85">
        <v>2.4178999999999999</v>
      </c>
      <c r="AF25" s="86">
        <v>0.95840000000000003</v>
      </c>
    </row>
    <row r="26" spans="1:32" x14ac:dyDescent="0.4">
      <c r="A26" s="82" t="s">
        <v>543</v>
      </c>
      <c r="B26" s="83" t="s">
        <v>166</v>
      </c>
      <c r="C26" s="84">
        <v>45530.61209490741</v>
      </c>
      <c r="D26" s="85">
        <v>-5.0000000000000001E-4</v>
      </c>
      <c r="E26" s="101">
        <v>222.1669</v>
      </c>
      <c r="F26" s="85">
        <v>1.4800000000000001E-2</v>
      </c>
      <c r="G26" s="85">
        <v>-5.3E-3</v>
      </c>
      <c r="H26" s="85">
        <v>6.1999999999999998E-3</v>
      </c>
      <c r="I26" s="85">
        <v>-2.0000000000000001E-4</v>
      </c>
      <c r="J26" s="85">
        <v>1.7282</v>
      </c>
      <c r="K26" s="85">
        <v>-2.0000000000000001E-4</v>
      </c>
      <c r="L26" s="85">
        <v>-4.8999999999999998E-3</v>
      </c>
      <c r="M26" s="85">
        <v>0.1116</v>
      </c>
      <c r="N26" s="85">
        <v>3.61E-2</v>
      </c>
      <c r="O26" s="85">
        <v>312.8211</v>
      </c>
      <c r="P26" s="85">
        <v>4.82E-2</v>
      </c>
      <c r="Q26" s="85">
        <v>0.69750000000000001</v>
      </c>
      <c r="R26" s="85">
        <v>0.97399999999999998</v>
      </c>
      <c r="S26" s="85">
        <v>0.63870000000000005</v>
      </c>
      <c r="T26" s="85">
        <v>2.35E-2</v>
      </c>
      <c r="U26" s="101">
        <v>225.7766</v>
      </c>
      <c r="V26" s="85">
        <v>5.6308999999999996</v>
      </c>
      <c r="W26" s="85">
        <v>4.1165000000000003</v>
      </c>
      <c r="X26" s="85">
        <v>-3.0000000000000001E-3</v>
      </c>
      <c r="Y26" s="85">
        <v>1.6543000000000001</v>
      </c>
      <c r="Z26" s="85">
        <v>0.1186</v>
      </c>
      <c r="AA26" s="85">
        <v>-6.3E-3</v>
      </c>
      <c r="AB26" s="85">
        <v>0.44950000000000001</v>
      </c>
      <c r="AC26" s="85">
        <v>3.0200000000000001E-2</v>
      </c>
      <c r="AD26" s="85">
        <v>9.0800000000000006E-2</v>
      </c>
      <c r="AE26" s="85">
        <v>2.9600000000000001E-2</v>
      </c>
      <c r="AF26" s="86">
        <v>2.23E-2</v>
      </c>
    </row>
    <row r="27" spans="1:32" x14ac:dyDescent="0.4">
      <c r="A27" s="82" t="s">
        <v>546</v>
      </c>
      <c r="B27" s="83" t="s">
        <v>166</v>
      </c>
      <c r="C27" s="84">
        <v>45530.613819444443</v>
      </c>
      <c r="D27" s="85">
        <v>1.77E-2</v>
      </c>
      <c r="E27" s="101">
        <v>234.80510000000001</v>
      </c>
      <c r="F27" s="85">
        <v>0.51300000000000001</v>
      </c>
      <c r="G27" s="85">
        <v>9.3600000000000003E-2</v>
      </c>
      <c r="H27" s="85">
        <v>0.47970000000000002</v>
      </c>
      <c r="I27" s="85">
        <v>9.5699999999999993E-2</v>
      </c>
      <c r="J27" s="85">
        <v>2.6294</v>
      </c>
      <c r="K27" s="85">
        <v>0.19550000000000001</v>
      </c>
      <c r="L27" s="85">
        <v>0.86370000000000002</v>
      </c>
      <c r="M27" s="85">
        <v>0.61140000000000005</v>
      </c>
      <c r="N27" s="85">
        <v>0.54790000000000005</v>
      </c>
      <c r="O27" s="85">
        <v>325.67840000000001</v>
      </c>
      <c r="P27" s="85">
        <v>0.98450000000000004</v>
      </c>
      <c r="Q27" s="85">
        <v>0.73729999999999996</v>
      </c>
      <c r="R27" s="85">
        <v>1.9879</v>
      </c>
      <c r="S27" s="85">
        <v>0.84009999999999996</v>
      </c>
      <c r="T27" s="85">
        <v>0.2114</v>
      </c>
      <c r="U27" s="101">
        <v>203.6696</v>
      </c>
      <c r="V27" s="85">
        <v>6.4576000000000002</v>
      </c>
      <c r="W27" s="85">
        <v>4.7126000000000001</v>
      </c>
      <c r="X27" s="85">
        <v>0.48759999999999998</v>
      </c>
      <c r="Y27" s="85">
        <v>2.238</v>
      </c>
      <c r="Z27" s="85">
        <v>0.61990000000000001</v>
      </c>
      <c r="AA27" s="85">
        <v>0.46589999999999998</v>
      </c>
      <c r="AB27" s="85">
        <v>0.79339999999999999</v>
      </c>
      <c r="AC27" s="85">
        <v>0.2261</v>
      </c>
      <c r="AD27" s="85">
        <v>0.2989</v>
      </c>
      <c r="AE27" s="85">
        <v>0.53439999999999999</v>
      </c>
      <c r="AF27" s="86">
        <v>0.2248</v>
      </c>
    </row>
    <row r="28" spans="1:32" x14ac:dyDescent="0.4">
      <c r="A28" s="82" t="s">
        <v>549</v>
      </c>
      <c r="B28" s="83" t="s">
        <v>166</v>
      </c>
      <c r="C28" s="84">
        <v>45530.615567129629</v>
      </c>
      <c r="D28" s="85">
        <v>-4.0000000000000002E-4</v>
      </c>
      <c r="E28" s="85">
        <v>113.0727</v>
      </c>
      <c r="F28" s="85">
        <v>9.4000000000000004E-3</v>
      </c>
      <c r="G28" s="85">
        <v>-7.7999999999999996E-3</v>
      </c>
      <c r="H28" s="85">
        <v>3.2000000000000002E-3</v>
      </c>
      <c r="I28" s="85">
        <v>-2.9999999999999997E-4</v>
      </c>
      <c r="J28" s="85">
        <v>0.77359999999999995</v>
      </c>
      <c r="K28" s="85">
        <v>-5.9999999999999995E-4</v>
      </c>
      <c r="L28" s="85">
        <v>-1.2999999999999999E-3</v>
      </c>
      <c r="M28" s="85">
        <v>5.6599999999999998E-2</v>
      </c>
      <c r="N28" s="85">
        <v>1.9800000000000002E-2</v>
      </c>
      <c r="O28" s="85">
        <v>157.20760000000001</v>
      </c>
      <c r="P28" s="85">
        <v>5.3900000000000003E-2</v>
      </c>
      <c r="Q28" s="85">
        <v>0.34839999999999999</v>
      </c>
      <c r="R28" s="85">
        <v>0.47799999999999998</v>
      </c>
      <c r="S28" s="85">
        <v>0.31790000000000002</v>
      </c>
      <c r="T28" s="85">
        <v>1.3100000000000001E-2</v>
      </c>
      <c r="U28" s="101">
        <v>104.54989999999999</v>
      </c>
      <c r="V28" s="85">
        <v>2.9018000000000002</v>
      </c>
      <c r="W28" s="85">
        <v>2.0947</v>
      </c>
      <c r="X28" s="85">
        <v>-1.6000000000000001E-3</v>
      </c>
      <c r="Y28" s="85">
        <v>0.81720000000000004</v>
      </c>
      <c r="Z28" s="85">
        <v>0.1133</v>
      </c>
      <c r="AA28" s="85">
        <v>3.0000000000000001E-3</v>
      </c>
      <c r="AB28" s="85">
        <v>0.21959999999999999</v>
      </c>
      <c r="AC28" s="85">
        <v>1.4800000000000001E-2</v>
      </c>
      <c r="AD28" s="85">
        <v>4.4900000000000002E-2</v>
      </c>
      <c r="AE28" s="85">
        <v>1.37E-2</v>
      </c>
      <c r="AF28" s="86">
        <v>1.55E-2</v>
      </c>
    </row>
    <row r="29" spans="1:32" x14ac:dyDescent="0.4">
      <c r="A29" s="82" t="s">
        <v>550</v>
      </c>
      <c r="B29" s="83" t="s">
        <v>166</v>
      </c>
      <c r="C29" s="84">
        <v>45530.617303240739</v>
      </c>
      <c r="D29" s="85">
        <v>-4.0000000000000002E-4</v>
      </c>
      <c r="E29" s="85">
        <v>117.2993</v>
      </c>
      <c r="F29" s="85">
        <v>4.1999999999999997E-3</v>
      </c>
      <c r="G29" s="85">
        <v>-8.8000000000000005E-3</v>
      </c>
      <c r="H29" s="85">
        <v>3.3E-3</v>
      </c>
      <c r="I29" s="85">
        <v>-2.0000000000000001E-4</v>
      </c>
      <c r="J29" s="85">
        <v>0.76190000000000002</v>
      </c>
      <c r="K29" s="85">
        <v>-8.0000000000000004E-4</v>
      </c>
      <c r="L29" s="85">
        <v>-2.3E-3</v>
      </c>
      <c r="M29" s="85">
        <v>5.8900000000000001E-2</v>
      </c>
      <c r="N29" s="85">
        <v>2.1700000000000001E-2</v>
      </c>
      <c r="O29" s="85">
        <v>162.6867</v>
      </c>
      <c r="P29" s="85">
        <v>3.85E-2</v>
      </c>
      <c r="Q29" s="85">
        <v>0.36399999999999999</v>
      </c>
      <c r="R29" s="85">
        <v>0.49020000000000002</v>
      </c>
      <c r="S29" s="85">
        <v>0.32769999999999999</v>
      </c>
      <c r="T29" s="85">
        <v>0.01</v>
      </c>
      <c r="U29" s="85">
        <v>96.364800000000002</v>
      </c>
      <c r="V29" s="85">
        <v>2.8727</v>
      </c>
      <c r="W29" s="85">
        <v>2.1661000000000001</v>
      </c>
      <c r="X29" s="85">
        <v>-3.0000000000000001E-3</v>
      </c>
      <c r="Y29" s="85">
        <v>0.84</v>
      </c>
      <c r="Z29" s="85">
        <v>0.1135</v>
      </c>
      <c r="AA29" s="85">
        <v>2.3E-3</v>
      </c>
      <c r="AB29" s="85">
        <v>0.24129999999999999</v>
      </c>
      <c r="AC29" s="85">
        <v>1.4999999999999999E-2</v>
      </c>
      <c r="AD29" s="85">
        <v>4.6100000000000002E-2</v>
      </c>
      <c r="AE29" s="85">
        <v>1.4500000000000001E-2</v>
      </c>
      <c r="AF29" s="86">
        <v>1.8200000000000001E-2</v>
      </c>
    </row>
    <row r="30" spans="1:32" x14ac:dyDescent="0.4">
      <c r="A30" s="82" t="s">
        <v>551</v>
      </c>
      <c r="B30" s="83" t="s">
        <v>166</v>
      </c>
      <c r="C30" s="84">
        <v>45530.619050925925</v>
      </c>
      <c r="D30" s="85">
        <v>-6.9999999999999999E-4</v>
      </c>
      <c r="E30" s="85">
        <v>109.6709</v>
      </c>
      <c r="F30" s="85">
        <v>5.4000000000000003E-3</v>
      </c>
      <c r="G30" s="85">
        <v>-8.2000000000000007E-3</v>
      </c>
      <c r="H30" s="85">
        <v>3.2000000000000002E-3</v>
      </c>
      <c r="I30" s="85">
        <v>-2.0000000000000001E-4</v>
      </c>
      <c r="J30" s="85">
        <v>0.78480000000000005</v>
      </c>
      <c r="K30" s="85">
        <v>-1E-3</v>
      </c>
      <c r="L30" s="85">
        <v>-2.5000000000000001E-3</v>
      </c>
      <c r="M30" s="85">
        <v>5.4800000000000001E-2</v>
      </c>
      <c r="N30" s="85">
        <v>1.7299999999999999E-2</v>
      </c>
      <c r="O30" s="85">
        <v>154.85</v>
      </c>
      <c r="P30" s="85">
        <v>3.3099999999999997E-2</v>
      </c>
      <c r="Q30" s="85">
        <v>0.34060000000000001</v>
      </c>
      <c r="R30" s="85">
        <v>0.46560000000000001</v>
      </c>
      <c r="S30" s="85">
        <v>0.31519999999999998</v>
      </c>
      <c r="T30" s="85">
        <v>7.1999999999999998E-3</v>
      </c>
      <c r="U30" s="101">
        <v>112.095</v>
      </c>
      <c r="V30" s="85">
        <v>2.7576999999999998</v>
      </c>
      <c r="W30" s="85">
        <v>1.9912000000000001</v>
      </c>
      <c r="X30" s="85">
        <v>-4.1999999999999997E-3</v>
      </c>
      <c r="Y30" s="85">
        <v>0.7833</v>
      </c>
      <c r="Z30" s="85">
        <v>0.111</v>
      </c>
      <c r="AA30" s="85">
        <v>-4.8999999999999998E-3</v>
      </c>
      <c r="AB30" s="85">
        <v>0.19789999999999999</v>
      </c>
      <c r="AC30" s="85">
        <v>1.4800000000000001E-2</v>
      </c>
      <c r="AD30" s="85">
        <v>4.3999999999999997E-2</v>
      </c>
      <c r="AE30" s="85">
        <v>1.3100000000000001E-2</v>
      </c>
      <c r="AF30" s="86">
        <v>1.18E-2</v>
      </c>
    </row>
    <row r="31" spans="1:32" x14ac:dyDescent="0.4">
      <c r="A31" s="82" t="s">
        <v>553</v>
      </c>
      <c r="B31" s="83" t="s">
        <v>166</v>
      </c>
      <c r="C31" s="84">
        <v>45530.620787037034</v>
      </c>
      <c r="D31" s="85">
        <v>-2.9999999999999997E-4</v>
      </c>
      <c r="E31" s="85">
        <v>109.712</v>
      </c>
      <c r="F31" s="85">
        <v>4.4999999999999997E-3</v>
      </c>
      <c r="G31" s="85">
        <v>-1.0200000000000001E-2</v>
      </c>
      <c r="H31" s="85">
        <v>3.0999999999999999E-3</v>
      </c>
      <c r="I31" s="85">
        <v>-2.0000000000000001E-4</v>
      </c>
      <c r="J31" s="85">
        <v>0.78059999999999996</v>
      </c>
      <c r="K31" s="85">
        <v>-5.0000000000000001E-4</v>
      </c>
      <c r="L31" s="85">
        <v>-2.3999999999999998E-3</v>
      </c>
      <c r="M31" s="85">
        <v>5.5100000000000003E-2</v>
      </c>
      <c r="N31" s="85">
        <v>1.66E-2</v>
      </c>
      <c r="O31" s="85">
        <v>155.84350000000001</v>
      </c>
      <c r="P31" s="85">
        <v>3.4799999999999998E-2</v>
      </c>
      <c r="Q31" s="85">
        <v>0.33800000000000002</v>
      </c>
      <c r="R31" s="85">
        <v>0.46439999999999998</v>
      </c>
      <c r="S31" s="85">
        <v>0.31569999999999998</v>
      </c>
      <c r="T31" s="85">
        <v>7.6E-3</v>
      </c>
      <c r="U31" s="101">
        <v>109.0459</v>
      </c>
      <c r="V31" s="85">
        <v>2.7372000000000001</v>
      </c>
      <c r="W31" s="85">
        <v>1.9422999999999999</v>
      </c>
      <c r="X31" s="85">
        <v>-3.8E-3</v>
      </c>
      <c r="Y31" s="85">
        <v>0.77739999999999998</v>
      </c>
      <c r="Z31" s="85">
        <v>0.11219999999999999</v>
      </c>
      <c r="AA31" s="85">
        <v>-6.4999999999999997E-3</v>
      </c>
      <c r="AB31" s="85">
        <v>0.1749</v>
      </c>
      <c r="AC31" s="85">
        <v>1.46E-2</v>
      </c>
      <c r="AD31" s="85">
        <v>4.41E-2</v>
      </c>
      <c r="AE31" s="85">
        <v>1.2800000000000001E-2</v>
      </c>
      <c r="AF31" s="86">
        <v>9.4000000000000004E-3</v>
      </c>
    </row>
    <row r="32" spans="1:32" x14ac:dyDescent="0.4">
      <c r="A32" s="82" t="s">
        <v>554</v>
      </c>
      <c r="B32" s="83" t="s">
        <v>166</v>
      </c>
      <c r="C32" s="84">
        <v>45530.622523148151</v>
      </c>
      <c r="D32" s="85">
        <v>8.0999999999999996E-3</v>
      </c>
      <c r="E32" s="85">
        <v>117.4829</v>
      </c>
      <c r="F32" s="85">
        <v>0.25059999999999999</v>
      </c>
      <c r="G32" s="85">
        <v>3.9699999999999999E-2</v>
      </c>
      <c r="H32" s="85">
        <v>0.2374</v>
      </c>
      <c r="I32" s="85">
        <v>4.7100000000000003E-2</v>
      </c>
      <c r="J32" s="85">
        <v>1.2405999999999999</v>
      </c>
      <c r="K32" s="85">
        <v>9.6000000000000002E-2</v>
      </c>
      <c r="L32" s="85">
        <v>0.42849999999999999</v>
      </c>
      <c r="M32" s="85">
        <v>0.30130000000000001</v>
      </c>
      <c r="N32" s="85">
        <v>0.2646</v>
      </c>
      <c r="O32" s="85">
        <v>162.49930000000001</v>
      </c>
      <c r="P32" s="85">
        <v>0.4662</v>
      </c>
      <c r="Q32" s="85">
        <v>0.37009999999999998</v>
      </c>
      <c r="R32" s="85">
        <v>0.97330000000000005</v>
      </c>
      <c r="S32" s="85">
        <v>0.41930000000000001</v>
      </c>
      <c r="T32" s="85">
        <v>9.69E-2</v>
      </c>
      <c r="U32" s="101">
        <v>102.1224</v>
      </c>
      <c r="V32" s="85">
        <v>3.1970000000000001</v>
      </c>
      <c r="W32" s="85">
        <v>2.3098000000000001</v>
      </c>
      <c r="X32" s="85">
        <v>0.23669999999999999</v>
      </c>
      <c r="Y32" s="85">
        <v>1.0935999999999999</v>
      </c>
      <c r="Z32" s="85">
        <v>0.34050000000000002</v>
      </c>
      <c r="AA32" s="85">
        <v>0.22309999999999999</v>
      </c>
      <c r="AB32" s="85">
        <v>0.35270000000000001</v>
      </c>
      <c r="AC32" s="85">
        <v>0.1118</v>
      </c>
      <c r="AD32" s="85">
        <v>0.14649999999999999</v>
      </c>
      <c r="AE32" s="85">
        <v>0.26279999999999998</v>
      </c>
      <c r="AF32" s="86">
        <v>0.1115</v>
      </c>
    </row>
    <row r="33" spans="1:32" x14ac:dyDescent="0.4">
      <c r="A33" s="82" t="s">
        <v>555</v>
      </c>
      <c r="B33" s="83" t="s">
        <v>166</v>
      </c>
      <c r="C33" s="84">
        <v>45530.624259259261</v>
      </c>
      <c r="D33" s="85">
        <v>8.3999999999999995E-3</v>
      </c>
      <c r="E33" s="85">
        <v>118.00539999999999</v>
      </c>
      <c r="F33" s="85">
        <v>0.2525</v>
      </c>
      <c r="G33" s="85">
        <v>3.9600000000000003E-2</v>
      </c>
      <c r="H33" s="85">
        <v>0.2384</v>
      </c>
      <c r="I33" s="85">
        <v>4.7399999999999998E-2</v>
      </c>
      <c r="J33" s="85">
        <v>1.2392000000000001</v>
      </c>
      <c r="K33" s="85">
        <v>9.5799999999999996E-2</v>
      </c>
      <c r="L33" s="85">
        <v>0.42370000000000002</v>
      </c>
      <c r="M33" s="85">
        <v>0.30009999999999998</v>
      </c>
      <c r="N33" s="85">
        <v>0.26300000000000001</v>
      </c>
      <c r="O33" s="85">
        <v>163.81</v>
      </c>
      <c r="P33" s="85">
        <v>0.48799999999999999</v>
      </c>
      <c r="Q33" s="85">
        <v>0.36609999999999998</v>
      </c>
      <c r="R33" s="85">
        <v>0.97019999999999995</v>
      </c>
      <c r="S33" s="85">
        <v>0.42180000000000001</v>
      </c>
      <c r="T33" s="85">
        <v>9.8500000000000004E-2</v>
      </c>
      <c r="U33" s="101">
        <v>102.0909</v>
      </c>
      <c r="V33" s="85">
        <v>3.1913999999999998</v>
      </c>
      <c r="W33" s="85">
        <v>2.3168000000000002</v>
      </c>
      <c r="X33" s="85">
        <v>0.2344</v>
      </c>
      <c r="Y33" s="85">
        <v>1.0871999999999999</v>
      </c>
      <c r="Z33" s="85">
        <v>0.3377</v>
      </c>
      <c r="AA33" s="85">
        <v>0.23169999999999999</v>
      </c>
      <c r="AB33" s="85">
        <v>0.3553</v>
      </c>
      <c r="AC33" s="85">
        <v>0.11219999999999999</v>
      </c>
      <c r="AD33" s="85">
        <v>0.1467</v>
      </c>
      <c r="AE33" s="85">
        <v>0.2611</v>
      </c>
      <c r="AF33" s="86">
        <v>0.11169999999999999</v>
      </c>
    </row>
    <row r="34" spans="1:32" x14ac:dyDescent="0.4">
      <c r="A34" s="82" t="s">
        <v>556</v>
      </c>
      <c r="B34" s="83" t="s">
        <v>166</v>
      </c>
      <c r="C34" s="84">
        <v>45530.626006944447</v>
      </c>
      <c r="D34" s="85">
        <v>2.0000000000000001E-4</v>
      </c>
      <c r="E34" s="85">
        <v>-1.2999999999999999E-3</v>
      </c>
      <c r="F34" s="85">
        <v>3.0000000000000001E-3</v>
      </c>
      <c r="G34" s="85">
        <v>-2.3999999999999998E-3</v>
      </c>
      <c r="H34" s="85">
        <v>1E-4</v>
      </c>
      <c r="I34" s="85">
        <v>-1E-4</v>
      </c>
      <c r="J34" s="85">
        <v>-1.41E-2</v>
      </c>
      <c r="K34" s="85">
        <v>0</v>
      </c>
      <c r="L34" s="85">
        <v>0</v>
      </c>
      <c r="M34" s="85">
        <v>-4.0000000000000002E-4</v>
      </c>
      <c r="N34" s="85">
        <v>2.9999999999999997E-4</v>
      </c>
      <c r="O34" s="85">
        <v>4.8999999999999998E-3</v>
      </c>
      <c r="P34" s="85">
        <v>3.1699999999999999E-2</v>
      </c>
      <c r="Q34" s="85">
        <v>-3.8999999999999998E-3</v>
      </c>
      <c r="R34" s="85">
        <v>-5.3E-3</v>
      </c>
      <c r="S34" s="85">
        <v>-2.0000000000000001E-4</v>
      </c>
      <c r="T34" s="85">
        <v>4.7000000000000002E-3</v>
      </c>
      <c r="U34" s="85">
        <v>-1.06E-2</v>
      </c>
      <c r="V34" s="85">
        <v>4.0000000000000002E-4</v>
      </c>
      <c r="W34" s="85">
        <v>9.1000000000000004E-3</v>
      </c>
      <c r="X34" s="85">
        <v>-1.0500000000000001E-2</v>
      </c>
      <c r="Y34" s="85">
        <v>-6.4000000000000003E-3</v>
      </c>
      <c r="Z34" s="85">
        <v>0.1101</v>
      </c>
      <c r="AA34" s="85">
        <v>1.4500000000000001E-2</v>
      </c>
      <c r="AB34" s="85">
        <v>2.5000000000000001E-3</v>
      </c>
      <c r="AC34" s="85">
        <v>0</v>
      </c>
      <c r="AD34" s="85">
        <v>-1E-4</v>
      </c>
      <c r="AE34" s="85">
        <v>0</v>
      </c>
      <c r="AF34" s="86">
        <v>2.9999999999999997E-4</v>
      </c>
    </row>
    <row r="35" spans="1:32" x14ac:dyDescent="0.4">
      <c r="A35" s="82" t="s">
        <v>557</v>
      </c>
      <c r="B35" s="83" t="s">
        <v>166</v>
      </c>
      <c r="C35" s="84">
        <v>45530.636493055557</v>
      </c>
      <c r="D35" s="85">
        <v>2.0000000000000001E-4</v>
      </c>
      <c r="E35" s="85">
        <v>1E-4</v>
      </c>
      <c r="F35" s="85">
        <v>5.1999999999999998E-3</v>
      </c>
      <c r="G35" s="85">
        <v>-1.9E-3</v>
      </c>
      <c r="H35" s="85">
        <v>1E-4</v>
      </c>
      <c r="I35" s="85">
        <v>-1E-4</v>
      </c>
      <c r="J35" s="85">
        <v>-1.15E-2</v>
      </c>
      <c r="K35" s="85">
        <v>0</v>
      </c>
      <c r="L35" s="85">
        <v>2.9999999999999997E-4</v>
      </c>
      <c r="M35" s="85">
        <v>-2.0000000000000001E-4</v>
      </c>
      <c r="N35" s="85">
        <v>5.0000000000000001E-4</v>
      </c>
      <c r="O35" s="85">
        <v>6.9999999999999999E-4</v>
      </c>
      <c r="P35" s="85">
        <v>2.7699999999999999E-2</v>
      </c>
      <c r="Q35" s="85">
        <v>-7.7999999999999996E-3</v>
      </c>
      <c r="R35" s="85">
        <v>-6.6E-3</v>
      </c>
      <c r="S35" s="85">
        <v>-2.9999999999999997E-4</v>
      </c>
      <c r="T35" s="85">
        <v>1.4500000000000001E-2</v>
      </c>
      <c r="U35" s="85">
        <v>-1.47E-2</v>
      </c>
      <c r="V35" s="85">
        <v>-1E-3</v>
      </c>
      <c r="W35" s="85">
        <v>3.8999999999999998E-3</v>
      </c>
      <c r="X35" s="85">
        <v>-8.6999999999999994E-3</v>
      </c>
      <c r="Y35" s="85">
        <v>-3.5999999999999999E-3</v>
      </c>
      <c r="Z35" s="85">
        <v>0.11600000000000001</v>
      </c>
      <c r="AA35" s="85">
        <v>1.32E-2</v>
      </c>
      <c r="AB35" s="85">
        <v>2E-3</v>
      </c>
      <c r="AC35" s="85">
        <v>0</v>
      </c>
      <c r="AD35" s="85">
        <v>4.0000000000000002E-4</v>
      </c>
      <c r="AE35" s="85">
        <v>1E-4</v>
      </c>
      <c r="AF35" s="86">
        <v>5.0000000000000001E-4</v>
      </c>
    </row>
    <row r="36" spans="1:32" x14ac:dyDescent="0.4">
      <c r="A36" s="82" t="s">
        <v>558</v>
      </c>
      <c r="B36" s="83" t="s">
        <v>166</v>
      </c>
      <c r="C36" s="84">
        <v>45530.638229166667</v>
      </c>
      <c r="D36" s="85">
        <v>9.1000000000000004E-3</v>
      </c>
      <c r="E36" s="85">
        <v>0.47470000000000001</v>
      </c>
      <c r="F36" s="85">
        <v>0.245</v>
      </c>
      <c r="G36" s="85">
        <v>4.6600000000000003E-2</v>
      </c>
      <c r="H36" s="85">
        <v>0.2424</v>
      </c>
      <c r="I36" s="85">
        <v>4.8399999999999999E-2</v>
      </c>
      <c r="J36" s="85">
        <v>0.47399999999999998</v>
      </c>
      <c r="K36" s="85">
        <v>9.7900000000000001E-2</v>
      </c>
      <c r="L36" s="85">
        <v>0.48770000000000002</v>
      </c>
      <c r="M36" s="85">
        <v>0.2465</v>
      </c>
      <c r="N36" s="85">
        <v>0.23019999999999999</v>
      </c>
      <c r="O36" s="85">
        <v>0.497</v>
      </c>
      <c r="P36" s="85">
        <v>0.4924</v>
      </c>
      <c r="Q36" s="85">
        <v>0</v>
      </c>
      <c r="R36" s="85">
        <v>0.48060000000000003</v>
      </c>
      <c r="S36" s="85">
        <v>9.9500000000000005E-2</v>
      </c>
      <c r="T36" s="85">
        <v>9.2100000000000001E-2</v>
      </c>
      <c r="U36" s="85">
        <v>0.48180000000000001</v>
      </c>
      <c r="V36" s="85">
        <v>0.24099999999999999</v>
      </c>
      <c r="W36" s="85">
        <v>0.1057</v>
      </c>
      <c r="X36" s="85">
        <v>0.24179999999999999</v>
      </c>
      <c r="Y36" s="85">
        <v>0.24390000000000001</v>
      </c>
      <c r="Z36" s="85">
        <v>0.24210000000000001</v>
      </c>
      <c r="AA36" s="85">
        <v>0.24560000000000001</v>
      </c>
      <c r="AB36" s="85">
        <v>9.5399999999999999E-2</v>
      </c>
      <c r="AC36" s="85">
        <v>0.10009999999999999</v>
      </c>
      <c r="AD36" s="85">
        <v>9.7699999999999995E-2</v>
      </c>
      <c r="AE36" s="85">
        <v>0.2447</v>
      </c>
      <c r="AF36" s="86">
        <v>9.5799999999999996E-2</v>
      </c>
    </row>
    <row r="37" spans="1:32" x14ac:dyDescent="0.4">
      <c r="A37" s="82" t="s">
        <v>559</v>
      </c>
      <c r="B37" s="83" t="s">
        <v>166</v>
      </c>
      <c r="C37" s="84">
        <v>45530.639965277776</v>
      </c>
      <c r="D37" s="85">
        <v>9.7999999999999997E-3</v>
      </c>
      <c r="E37" s="85">
        <v>0.47160000000000002</v>
      </c>
      <c r="F37" s="85">
        <v>0.2447</v>
      </c>
      <c r="G37" s="85">
        <v>4.7E-2</v>
      </c>
      <c r="H37" s="85">
        <v>0.2402</v>
      </c>
      <c r="I37" s="85">
        <v>4.8000000000000001E-2</v>
      </c>
      <c r="J37" s="85">
        <v>0.47189999999999999</v>
      </c>
      <c r="K37" s="85">
        <v>9.7900000000000001E-2</v>
      </c>
      <c r="L37" s="85">
        <v>0.48809999999999998</v>
      </c>
      <c r="M37" s="85">
        <v>0.24690000000000001</v>
      </c>
      <c r="N37" s="85">
        <v>0.23</v>
      </c>
      <c r="O37" s="85">
        <v>0.49370000000000003</v>
      </c>
      <c r="P37" s="85">
        <v>0.47289999999999999</v>
      </c>
      <c r="Q37" s="85">
        <v>-8.8999999999999999E-3</v>
      </c>
      <c r="R37" s="85">
        <v>0.48139999999999999</v>
      </c>
      <c r="S37" s="85">
        <v>9.8500000000000004E-2</v>
      </c>
      <c r="T37" s="85">
        <v>9.11E-2</v>
      </c>
      <c r="U37" s="85">
        <v>0.4819</v>
      </c>
      <c r="V37" s="85">
        <v>0.24149999999999999</v>
      </c>
      <c r="W37" s="85">
        <v>0.1077</v>
      </c>
      <c r="X37" s="85">
        <v>0.2429</v>
      </c>
      <c r="Y37" s="85">
        <v>0.24079999999999999</v>
      </c>
      <c r="Z37" s="85">
        <v>0.26129999999999998</v>
      </c>
      <c r="AA37" s="85">
        <v>0.25019999999999998</v>
      </c>
      <c r="AB37" s="85">
        <v>9.4600000000000004E-2</v>
      </c>
      <c r="AC37" s="85">
        <v>9.9199999999999997E-2</v>
      </c>
      <c r="AD37" s="85">
        <v>9.7799999999999998E-2</v>
      </c>
      <c r="AE37" s="85">
        <v>0.24429999999999999</v>
      </c>
      <c r="AF37" s="86">
        <v>9.5899999999999999E-2</v>
      </c>
    </row>
    <row r="38" spans="1:32" x14ac:dyDescent="0.4">
      <c r="A38" s="82" t="s">
        <v>560</v>
      </c>
      <c r="B38" s="83" t="s">
        <v>166</v>
      </c>
      <c r="C38" s="84">
        <v>45530.641701388886</v>
      </c>
      <c r="D38" s="85">
        <v>1.9E-2</v>
      </c>
      <c r="E38" s="85">
        <v>0.9546</v>
      </c>
      <c r="F38" s="85">
        <v>0.49020000000000002</v>
      </c>
      <c r="G38" s="85">
        <v>9.4799999999999995E-2</v>
      </c>
      <c r="H38" s="85">
        <v>0.48399999999999999</v>
      </c>
      <c r="I38" s="85">
        <v>9.7100000000000006E-2</v>
      </c>
      <c r="J38" s="85">
        <v>0.96660000000000001</v>
      </c>
      <c r="K38" s="85">
        <v>0.19620000000000001</v>
      </c>
      <c r="L38" s="85">
        <v>0.98199999999999998</v>
      </c>
      <c r="M38" s="85">
        <v>0.49109999999999998</v>
      </c>
      <c r="N38" s="85">
        <v>0.4582</v>
      </c>
      <c r="O38" s="85">
        <v>0.99360000000000004</v>
      </c>
      <c r="P38" s="85">
        <v>0.96530000000000005</v>
      </c>
      <c r="Q38" s="85">
        <v>-2.9999999999999997E-4</v>
      </c>
      <c r="R38" s="85">
        <v>0.98070000000000002</v>
      </c>
      <c r="S38" s="85">
        <v>0.1978</v>
      </c>
      <c r="T38" s="85">
        <v>0.1799</v>
      </c>
      <c r="U38" s="85">
        <v>0.97850000000000004</v>
      </c>
      <c r="V38" s="85">
        <v>0.48470000000000002</v>
      </c>
      <c r="W38" s="85">
        <v>0.20710000000000001</v>
      </c>
      <c r="X38" s="85">
        <v>0.4874</v>
      </c>
      <c r="Y38" s="85">
        <v>0.4869</v>
      </c>
      <c r="Z38" s="85">
        <v>0.47299999999999998</v>
      </c>
      <c r="AA38" s="85">
        <v>0.48980000000000001</v>
      </c>
      <c r="AB38" s="85">
        <v>0.18609999999999999</v>
      </c>
      <c r="AC38" s="85">
        <v>0.19900000000000001</v>
      </c>
      <c r="AD38" s="85">
        <v>0.19439999999999999</v>
      </c>
      <c r="AE38" s="85">
        <v>0.48730000000000001</v>
      </c>
      <c r="AF38" s="86">
        <v>0.1946</v>
      </c>
    </row>
    <row r="39" spans="1:32" x14ac:dyDescent="0.4">
      <c r="A39" s="82" t="s">
        <v>561</v>
      </c>
      <c r="B39" s="83" t="s">
        <v>166</v>
      </c>
      <c r="C39" s="84">
        <v>45530.643437500003</v>
      </c>
      <c r="D39" s="85">
        <v>9.6299999999999997E-2</v>
      </c>
      <c r="E39" s="85">
        <v>4.6699000000000002</v>
      </c>
      <c r="F39" s="85">
        <v>2.4802</v>
      </c>
      <c r="G39" s="85">
        <v>0.49390000000000001</v>
      </c>
      <c r="H39" s="85">
        <v>2.3902999999999999</v>
      </c>
      <c r="I39" s="85">
        <v>0.4793</v>
      </c>
      <c r="J39" s="85">
        <v>4.8571</v>
      </c>
      <c r="K39" s="85">
        <v>0.99060000000000004</v>
      </c>
      <c r="L39" s="85">
        <v>4.9267000000000003</v>
      </c>
      <c r="M39" s="85">
        <v>2.4481999999999999</v>
      </c>
      <c r="N39" s="85">
        <v>2.2906</v>
      </c>
      <c r="O39" s="85">
        <v>4.8598999999999997</v>
      </c>
      <c r="P39" s="85">
        <v>4.8696000000000002</v>
      </c>
      <c r="Q39" s="85">
        <v>-1.1999999999999999E-3</v>
      </c>
      <c r="R39" s="85">
        <v>4.9930000000000003</v>
      </c>
      <c r="S39" s="85">
        <v>0.97319999999999995</v>
      </c>
      <c r="T39" s="85">
        <v>0.93730000000000002</v>
      </c>
      <c r="U39" s="85">
        <v>4.8280000000000003</v>
      </c>
      <c r="V39" s="85">
        <v>2.4506999999999999</v>
      </c>
      <c r="W39" s="85">
        <v>1.0387</v>
      </c>
      <c r="X39" s="85">
        <v>2.4952999999999999</v>
      </c>
      <c r="Y39" s="85">
        <v>2.5074000000000001</v>
      </c>
      <c r="Z39" s="85">
        <v>2.5632000000000001</v>
      </c>
      <c r="AA39" s="85">
        <v>2.4876</v>
      </c>
      <c r="AB39" s="85">
        <v>0.95820000000000005</v>
      </c>
      <c r="AC39" s="85">
        <v>0.98150000000000004</v>
      </c>
      <c r="AD39" s="85">
        <v>0.98219999999999996</v>
      </c>
      <c r="AE39" s="85">
        <v>2.4491000000000001</v>
      </c>
      <c r="AF39" s="86">
        <v>0.97699999999999998</v>
      </c>
    </row>
    <row r="40" spans="1:32" ht="15" thickBot="1" x14ac:dyDescent="0.45">
      <c r="A40" s="82" t="s">
        <v>562</v>
      </c>
      <c r="B40" s="83" t="s">
        <v>166</v>
      </c>
      <c r="C40" s="84">
        <v>45530.645173611112</v>
      </c>
      <c r="D40" s="85">
        <v>9.5399999999999999E-2</v>
      </c>
      <c r="E40" s="85">
        <v>4.6688999999999998</v>
      </c>
      <c r="F40" s="85">
        <v>2.4679000000000002</v>
      </c>
      <c r="G40" s="85">
        <v>0.48920000000000002</v>
      </c>
      <c r="H40" s="85">
        <v>2.395</v>
      </c>
      <c r="I40" s="85">
        <v>0.47699999999999998</v>
      </c>
      <c r="J40" s="85">
        <v>4.8094000000000001</v>
      </c>
      <c r="K40" s="85">
        <v>0.98099999999999998</v>
      </c>
      <c r="L40" s="85">
        <v>4.8861999999999997</v>
      </c>
      <c r="M40" s="85">
        <v>2.4260999999999999</v>
      </c>
      <c r="N40" s="85">
        <v>2.2894999999999999</v>
      </c>
      <c r="O40" s="85">
        <v>4.8663999999999996</v>
      </c>
      <c r="P40" s="85">
        <v>4.8059000000000003</v>
      </c>
      <c r="Q40" s="85">
        <v>-7.7000000000000002E-3</v>
      </c>
      <c r="R40" s="85">
        <v>4.9477000000000002</v>
      </c>
      <c r="S40" s="85">
        <v>0.97540000000000004</v>
      </c>
      <c r="T40" s="85">
        <v>0.95209999999999995</v>
      </c>
      <c r="U40" s="85">
        <v>4.7946</v>
      </c>
      <c r="V40" s="85">
        <v>2.4232</v>
      </c>
      <c r="W40" s="85">
        <v>1.0303</v>
      </c>
      <c r="X40" s="85">
        <v>2.4739</v>
      </c>
      <c r="Y40" s="85">
        <v>2.4843999999999999</v>
      </c>
      <c r="Z40" s="85">
        <v>2.5859000000000001</v>
      </c>
      <c r="AA40" s="85">
        <v>2.4727000000000001</v>
      </c>
      <c r="AB40" s="85">
        <v>0.95469999999999999</v>
      </c>
      <c r="AC40" s="85">
        <v>0.9829</v>
      </c>
      <c r="AD40" s="85">
        <v>0.97299999999999998</v>
      </c>
      <c r="AE40" s="85">
        <v>2.4409000000000001</v>
      </c>
      <c r="AF40" s="86">
        <v>0.96660000000000001</v>
      </c>
    </row>
    <row r="41" spans="1:32" ht="15" thickBot="1" x14ac:dyDescent="0.45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4"/>
    </row>
    <row r="42" spans="1:32" s="26" customFormat="1" ht="15" thickBot="1" x14ac:dyDescent="0.45">
      <c r="A42" s="104" t="s">
        <v>1</v>
      </c>
      <c r="B42" s="105" t="s">
        <v>2</v>
      </c>
      <c r="C42" s="106" t="s">
        <v>3</v>
      </c>
      <c r="D42" s="106" t="s">
        <v>586</v>
      </c>
      <c r="E42" s="106" t="s">
        <v>587</v>
      </c>
      <c r="F42" s="106" t="s">
        <v>588</v>
      </c>
      <c r="G42" s="106" t="s">
        <v>589</v>
      </c>
      <c r="H42" s="106" t="s">
        <v>590</v>
      </c>
      <c r="I42" s="106" t="s">
        <v>591</v>
      </c>
      <c r="J42" s="106" t="s">
        <v>592</v>
      </c>
      <c r="K42" s="106" t="s">
        <v>593</v>
      </c>
      <c r="L42" s="106" t="s">
        <v>594</v>
      </c>
      <c r="M42" s="106" t="s">
        <v>595</v>
      </c>
      <c r="N42" s="106" t="s">
        <v>596</v>
      </c>
      <c r="O42" s="106" t="s">
        <v>597</v>
      </c>
      <c r="P42" s="106" t="s">
        <v>598</v>
      </c>
      <c r="Q42" s="106" t="s">
        <v>599</v>
      </c>
      <c r="R42" s="106" t="s">
        <v>600</v>
      </c>
      <c r="S42" s="106" t="s">
        <v>601</v>
      </c>
      <c r="T42" s="106" t="s">
        <v>602</v>
      </c>
      <c r="U42" s="106" t="s">
        <v>603</v>
      </c>
      <c r="V42" s="106" t="s">
        <v>604</v>
      </c>
      <c r="W42" s="106" t="s">
        <v>605</v>
      </c>
      <c r="X42" s="106" t="s">
        <v>606</v>
      </c>
      <c r="Y42" s="106" t="s">
        <v>607</v>
      </c>
      <c r="Z42" s="106" t="s">
        <v>608</v>
      </c>
      <c r="AA42" s="106" t="s">
        <v>609</v>
      </c>
      <c r="AB42" s="106" t="s">
        <v>610</v>
      </c>
      <c r="AC42" s="106" t="s">
        <v>611</v>
      </c>
      <c r="AD42" s="106" t="s">
        <v>612</v>
      </c>
      <c r="AE42" s="106" t="s">
        <v>613</v>
      </c>
      <c r="AF42" s="107" t="s">
        <v>614</v>
      </c>
    </row>
    <row r="43" spans="1:32" x14ac:dyDescent="0.4">
      <c r="A43" s="108" t="s">
        <v>625</v>
      </c>
      <c r="B43" s="109"/>
      <c r="C43" s="110"/>
      <c r="D43" s="111">
        <v>0.5</v>
      </c>
      <c r="E43" s="111">
        <v>0.5</v>
      </c>
      <c r="F43" s="111">
        <v>0.5</v>
      </c>
      <c r="G43" s="111">
        <v>0.5</v>
      </c>
      <c r="H43" s="111">
        <v>0.5</v>
      </c>
      <c r="I43" s="111">
        <v>0.5</v>
      </c>
      <c r="J43" s="111">
        <v>0.5</v>
      </c>
      <c r="K43" s="111">
        <v>0.5</v>
      </c>
      <c r="L43" s="111">
        <v>0.5</v>
      </c>
      <c r="M43" s="111">
        <v>0.5</v>
      </c>
      <c r="N43" s="111">
        <v>0.5</v>
      </c>
      <c r="O43" s="111">
        <v>0.5</v>
      </c>
      <c r="P43" s="111">
        <v>0.5</v>
      </c>
      <c r="Q43" s="111">
        <v>0.5</v>
      </c>
      <c r="R43" s="111">
        <v>0.5</v>
      </c>
      <c r="S43" s="111">
        <v>0.5</v>
      </c>
      <c r="T43" s="111">
        <v>0.5</v>
      </c>
      <c r="U43" s="111">
        <v>0.5</v>
      </c>
      <c r="V43" s="111">
        <v>0.5</v>
      </c>
      <c r="W43" s="111">
        <v>0.5</v>
      </c>
      <c r="X43" s="111">
        <v>0.5</v>
      </c>
      <c r="Y43" s="111">
        <v>0.5</v>
      </c>
      <c r="Z43" s="111">
        <v>0.5</v>
      </c>
      <c r="AA43" s="111">
        <v>0.5</v>
      </c>
      <c r="AB43" s="111">
        <v>0.5</v>
      </c>
      <c r="AC43" s="111">
        <v>0.5</v>
      </c>
      <c r="AD43" s="111">
        <v>0.5</v>
      </c>
      <c r="AE43" s="111">
        <v>0.5</v>
      </c>
      <c r="AF43" s="112">
        <v>0.5</v>
      </c>
    </row>
    <row r="44" spans="1:32" x14ac:dyDescent="0.4">
      <c r="A44" s="113" t="s">
        <v>626</v>
      </c>
      <c r="B44" s="83"/>
      <c r="C44" s="84"/>
      <c r="D44" s="114">
        <v>20</v>
      </c>
      <c r="E44" s="114">
        <v>200</v>
      </c>
      <c r="F44" s="114">
        <v>20</v>
      </c>
      <c r="G44" s="114">
        <v>20</v>
      </c>
      <c r="H44" s="114">
        <v>50</v>
      </c>
      <c r="I44" s="114">
        <v>20</v>
      </c>
      <c r="J44" s="114">
        <v>2000</v>
      </c>
      <c r="K44" s="114">
        <v>20</v>
      </c>
      <c r="L44" s="114">
        <v>20</v>
      </c>
      <c r="M44" s="114">
        <v>50</v>
      </c>
      <c r="N44" s="114">
        <v>100</v>
      </c>
      <c r="O44" s="114">
        <v>1000</v>
      </c>
      <c r="P44" s="114">
        <v>100</v>
      </c>
      <c r="Q44" s="114">
        <v>100</v>
      </c>
      <c r="R44" s="114">
        <v>2000</v>
      </c>
      <c r="S44" s="114">
        <v>50</v>
      </c>
      <c r="T44" s="114">
        <v>20</v>
      </c>
      <c r="U44" s="114">
        <v>100</v>
      </c>
      <c r="V44" s="114">
        <v>50</v>
      </c>
      <c r="W44" s="114">
        <v>200</v>
      </c>
      <c r="X44" s="114">
        <v>200</v>
      </c>
      <c r="Y44" s="114">
        <v>100</v>
      </c>
      <c r="Z44" s="114">
        <v>50</v>
      </c>
      <c r="AA44" s="114">
        <v>20</v>
      </c>
      <c r="AB44" s="114">
        <v>100</v>
      </c>
      <c r="AC44" s="114">
        <v>20</v>
      </c>
      <c r="AD44" s="114">
        <v>50</v>
      </c>
      <c r="AE44" s="114">
        <v>20</v>
      </c>
      <c r="AF44" s="115">
        <v>100</v>
      </c>
    </row>
    <row r="45" spans="1:32" s="18" customFormat="1" x14ac:dyDescent="0.4">
      <c r="A45" s="116" t="s">
        <v>627</v>
      </c>
      <c r="B45" s="117"/>
      <c r="C45" s="118"/>
      <c r="D45" s="119">
        <v>0.99997999999999998</v>
      </c>
      <c r="E45" s="119">
        <v>0.99992999999999999</v>
      </c>
      <c r="F45" s="119">
        <v>0.99997000000000003</v>
      </c>
      <c r="G45" s="119">
        <v>1</v>
      </c>
      <c r="H45" s="119">
        <v>0.99936999999999998</v>
      </c>
      <c r="I45" s="119">
        <v>0.99995999999999996</v>
      </c>
      <c r="J45" s="119">
        <v>0.99999000000000005</v>
      </c>
      <c r="K45" s="119">
        <v>1</v>
      </c>
      <c r="L45" s="119">
        <v>1</v>
      </c>
      <c r="M45" s="119">
        <v>1</v>
      </c>
      <c r="N45" s="119">
        <v>0.99995999999999996</v>
      </c>
      <c r="O45" s="119">
        <v>0.99997999999999998</v>
      </c>
      <c r="P45" s="119">
        <v>1</v>
      </c>
      <c r="Q45" s="119">
        <v>0.99999000000000005</v>
      </c>
      <c r="R45" s="119">
        <v>0.99995999999999996</v>
      </c>
      <c r="S45" s="119">
        <v>0.99992000000000003</v>
      </c>
      <c r="T45" s="119">
        <v>0.99985999999999997</v>
      </c>
      <c r="U45" s="119">
        <v>0.99999000000000005</v>
      </c>
      <c r="V45" s="119">
        <v>1</v>
      </c>
      <c r="W45" s="119">
        <v>0.99997999999999998</v>
      </c>
      <c r="X45" s="119">
        <v>0.99978</v>
      </c>
      <c r="Y45" s="119">
        <v>0.99997999999999998</v>
      </c>
      <c r="Z45" s="119">
        <v>0.99936000000000003</v>
      </c>
      <c r="AA45" s="119">
        <v>0.99995999999999996</v>
      </c>
      <c r="AB45" s="119">
        <v>0.99926999999999999</v>
      </c>
      <c r="AC45" s="119">
        <v>0.99995999999999996</v>
      </c>
      <c r="AD45" s="119">
        <v>0.99999000000000005</v>
      </c>
      <c r="AE45" s="119">
        <v>0.99999000000000005</v>
      </c>
      <c r="AF45" s="120">
        <v>1</v>
      </c>
    </row>
    <row r="46" spans="1:32" s="125" customFormat="1" x14ac:dyDescent="0.4">
      <c r="A46" s="121" t="s">
        <v>628</v>
      </c>
      <c r="B46" s="122"/>
      <c r="C46" s="122"/>
      <c r="D46" s="123">
        <v>4.5598007778118264E-3</v>
      </c>
      <c r="E46" s="123">
        <v>4.871529299580026E-3</v>
      </c>
      <c r="F46" s="123">
        <v>6.0724656367903808E-3</v>
      </c>
      <c r="G46" s="123">
        <v>1.6215884321656136E-3</v>
      </c>
      <c r="H46" s="123">
        <v>1.1879423386680018E-4</v>
      </c>
      <c r="I46" s="123">
        <v>1.6800041666615003E-4</v>
      </c>
      <c r="J46" s="123">
        <v>3.8864661227564212E-3</v>
      </c>
      <c r="K46" s="123">
        <v>2.472899175731457E-4</v>
      </c>
      <c r="L46" s="123">
        <v>2.472899175731457E-4</v>
      </c>
      <c r="M46" s="123">
        <v>6.9999999999999999E-4</v>
      </c>
      <c r="N46" s="123">
        <v>7.6374006922076123E-4</v>
      </c>
      <c r="O46" s="123">
        <v>3.168341173758491E-3</v>
      </c>
      <c r="P46" s="123">
        <v>3.2872534677295354E-2</v>
      </c>
      <c r="Q46" s="123">
        <v>1.5923154764890871E-3</v>
      </c>
      <c r="R46" s="123">
        <v>8.0476700512218668E-3</v>
      </c>
      <c r="S46" s="123">
        <v>8.0570169417719351E-4</v>
      </c>
      <c r="T46" s="123">
        <v>5.0864652100779536E-4</v>
      </c>
      <c r="U46" s="123">
        <v>1.3509852158085714E-3</v>
      </c>
      <c r="V46" s="123">
        <v>2.493735921597687E-3</v>
      </c>
      <c r="W46" s="123">
        <v>7.2662203306349928E-3</v>
      </c>
      <c r="X46" s="123">
        <v>4.9324647672335173E-3</v>
      </c>
      <c r="Y46" s="123">
        <v>5.8515455943992508E-3</v>
      </c>
      <c r="Z46" s="123">
        <v>5.6273870561744715E-3</v>
      </c>
      <c r="AA46" s="123">
        <v>6.4430587391910875E-3</v>
      </c>
      <c r="AB46" s="123">
        <v>2.3579982145879577E-3</v>
      </c>
      <c r="AC46" s="123">
        <v>1.6800041666615003E-4</v>
      </c>
      <c r="AD46" s="123">
        <v>1.1879423386680018E-4</v>
      </c>
      <c r="AE46" s="123">
        <v>9.3286886359587894E-4</v>
      </c>
      <c r="AF46" s="124">
        <v>5.9397116933400092E-4</v>
      </c>
    </row>
    <row r="47" spans="1:32" ht="15" thickBot="1" x14ac:dyDescent="0.45">
      <c r="A47" s="126" t="s">
        <v>629</v>
      </c>
      <c r="B47" s="102"/>
      <c r="C47" s="103"/>
      <c r="D47" s="127">
        <v>4.559800777811826E-2</v>
      </c>
      <c r="E47" s="127">
        <v>4.8715292995800262E-2</v>
      </c>
      <c r="F47" s="127">
        <v>6.0724656367903806E-2</v>
      </c>
      <c r="G47" s="127">
        <v>1.6215884321656136E-2</v>
      </c>
      <c r="H47" s="127">
        <v>1.1879423386680018E-3</v>
      </c>
      <c r="I47" s="127">
        <v>1.6800041666615003E-3</v>
      </c>
      <c r="J47" s="127">
        <v>3.8864661227564212E-2</v>
      </c>
      <c r="K47" s="127">
        <v>2.4728991757314569E-3</v>
      </c>
      <c r="L47" s="127">
        <v>2.4728991757314569E-3</v>
      </c>
      <c r="M47" s="127">
        <v>7.4000000000000003E-3</v>
      </c>
      <c r="N47" s="127">
        <v>7.6374006922076123E-3</v>
      </c>
      <c r="O47" s="127">
        <v>3.1683411737584911E-2</v>
      </c>
      <c r="P47" s="127">
        <v>0.32872534677295351</v>
      </c>
      <c r="Q47" s="127">
        <v>1.5923154764890871E-2</v>
      </c>
      <c r="R47" s="127">
        <v>8.0476700512218668E-2</v>
      </c>
      <c r="S47" s="127">
        <v>8.0570169417719349E-3</v>
      </c>
      <c r="T47" s="127">
        <v>5.0864652100779534E-3</v>
      </c>
      <c r="U47" s="127">
        <v>1.3509852158085714E-2</v>
      </c>
      <c r="V47" s="127">
        <v>2.4937359215976871E-2</v>
      </c>
      <c r="W47" s="127">
        <v>7.2662203306349926E-2</v>
      </c>
      <c r="X47" s="127">
        <v>4.9324647672335173E-2</v>
      </c>
      <c r="Y47" s="127">
        <v>5.851545594399251E-2</v>
      </c>
      <c r="Z47" s="127">
        <v>5.6273870561744717E-2</v>
      </c>
      <c r="AA47" s="127">
        <v>6.4430587391910876E-2</v>
      </c>
      <c r="AB47" s="127">
        <v>2.3579982145879579E-2</v>
      </c>
      <c r="AC47" s="127">
        <v>1.6800041666615003E-3</v>
      </c>
      <c r="AD47" s="127">
        <v>1.1879423386680018E-3</v>
      </c>
      <c r="AE47" s="127">
        <v>9.328688635958789E-3</v>
      </c>
      <c r="AF47" s="128">
        <v>5.939711693340009E-3</v>
      </c>
    </row>
    <row r="48" spans="1:32" x14ac:dyDescent="0.4">
      <c r="C48" s="18"/>
    </row>
    <row r="49" spans="1:25" x14ac:dyDescent="0.4">
      <c r="C49" s="18"/>
    </row>
    <row r="50" spans="1:25" ht="15" thickBot="1" x14ac:dyDescent="0.45">
      <c r="A50" s="129" t="s">
        <v>630</v>
      </c>
      <c r="B50" s="129"/>
      <c r="C50" s="129"/>
    </row>
    <row r="51" spans="1:25" x14ac:dyDescent="0.4">
      <c r="A51" s="173"/>
      <c r="B51" s="131" t="s">
        <v>640</v>
      </c>
      <c r="C51" s="132"/>
      <c r="D51" s="157"/>
      <c r="E51" s="15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spans="1:25" x14ac:dyDescent="0.4">
      <c r="A52" s="155"/>
      <c r="B52" s="136" t="s">
        <v>642</v>
      </c>
      <c r="C52" s="137"/>
      <c r="D52" s="137"/>
      <c r="E52" s="13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spans="1:25" x14ac:dyDescent="0.4">
      <c r="A53" s="159" t="s">
        <v>644</v>
      </c>
      <c r="B53" s="142" t="s">
        <v>645</v>
      </c>
      <c r="C53" s="145"/>
      <c r="D53" s="145"/>
      <c r="E53" s="143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spans="1:25" ht="15" thickBot="1" x14ac:dyDescent="0.45">
      <c r="A54" s="164" t="s">
        <v>647</v>
      </c>
      <c r="B54" s="165" t="s">
        <v>648</v>
      </c>
      <c r="C54" s="165"/>
      <c r="D54" s="165"/>
      <c r="E54" s="166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1:25" ht="15" thickBot="1" x14ac:dyDescent="0.45">
      <c r="A55" s="168"/>
      <c r="B55" s="169" t="s">
        <v>650</v>
      </c>
      <c r="C55" s="63"/>
      <c r="D55" s="63"/>
      <c r="E55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95AE0-4FEC-4E83-BF6D-A219A9C029BA}">
  <dimension ref="A1:AF224"/>
  <sheetViews>
    <sheetView workbookViewId="0">
      <selection activeCell="A2" sqref="A2"/>
    </sheetView>
  </sheetViews>
  <sheetFormatPr defaultRowHeight="14.6" x14ac:dyDescent="0.4"/>
  <cols>
    <col min="1" max="1" width="52.69140625" bestFit="1" customWidth="1"/>
    <col min="2" max="2" width="8.84375" customWidth="1"/>
    <col min="3" max="3" width="14.84375" bestFit="1" customWidth="1"/>
    <col min="4" max="32" width="8.76562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654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564</v>
      </c>
      <c r="B3" s="12"/>
      <c r="C3" s="13" t="s">
        <v>565</v>
      </c>
      <c r="D3" s="13"/>
      <c r="E3" s="9"/>
      <c r="F3" s="9"/>
      <c r="G3" s="14" t="s">
        <v>566</v>
      </c>
      <c r="H3" s="13"/>
      <c r="I3" s="15">
        <v>45530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567</v>
      </c>
      <c r="B4" s="17"/>
      <c r="C4" s="13" t="s">
        <v>568</v>
      </c>
      <c r="D4" s="13"/>
      <c r="E4" s="9"/>
      <c r="F4" s="9"/>
      <c r="G4" s="14" t="s">
        <v>569</v>
      </c>
      <c r="H4" s="13"/>
      <c r="I4" s="15">
        <v>45525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570</v>
      </c>
      <c r="C5" s="12" t="s">
        <v>571</v>
      </c>
      <c r="D5" s="13"/>
      <c r="E5" s="9"/>
      <c r="F5" s="9"/>
      <c r="G5" s="14" t="s">
        <v>572</v>
      </c>
      <c r="H5" s="13"/>
      <c r="I5" s="19" t="s">
        <v>573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574</v>
      </c>
      <c r="C6" s="12" t="s">
        <v>575</v>
      </c>
      <c r="D6" s="13"/>
      <c r="E6" s="9"/>
      <c r="F6" s="9"/>
      <c r="G6" s="14" t="s">
        <v>576</v>
      </c>
      <c r="H6" s="13"/>
      <c r="I6" s="13" t="s">
        <v>577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578</v>
      </c>
      <c r="C7" s="12" t="s">
        <v>579</v>
      </c>
      <c r="D7" s="13"/>
      <c r="E7" s="9"/>
      <c r="F7" s="9"/>
      <c r="G7" s="14" t="s">
        <v>580</v>
      </c>
      <c r="H7" s="20"/>
      <c r="I7" s="21" t="s">
        <v>581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582</v>
      </c>
      <c r="C8" s="13"/>
      <c r="D8" s="13"/>
      <c r="E8" s="9"/>
      <c r="F8" s="9"/>
      <c r="G8" s="11" t="s">
        <v>583</v>
      </c>
      <c r="H8" s="13"/>
      <c r="I8" s="13" t="s">
        <v>584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585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4">
      <c r="A13" s="22" t="s">
        <v>1</v>
      </c>
      <c r="B13" s="23" t="s">
        <v>2</v>
      </c>
      <c r="C13" s="24" t="s">
        <v>3</v>
      </c>
      <c r="D13" s="24" t="s">
        <v>586</v>
      </c>
      <c r="E13" s="24" t="s">
        <v>587</v>
      </c>
      <c r="F13" s="24" t="s">
        <v>588</v>
      </c>
      <c r="G13" s="24" t="s">
        <v>589</v>
      </c>
      <c r="H13" s="24" t="s">
        <v>590</v>
      </c>
      <c r="I13" s="24" t="s">
        <v>591</v>
      </c>
      <c r="J13" s="24" t="s">
        <v>592</v>
      </c>
      <c r="K13" s="24" t="s">
        <v>593</v>
      </c>
      <c r="L13" s="24" t="s">
        <v>594</v>
      </c>
      <c r="M13" s="24" t="s">
        <v>595</v>
      </c>
      <c r="N13" s="24" t="s">
        <v>596</v>
      </c>
      <c r="O13" s="24" t="s">
        <v>597</v>
      </c>
      <c r="P13" s="24" t="s">
        <v>598</v>
      </c>
      <c r="Q13" s="24" t="s">
        <v>599</v>
      </c>
      <c r="R13" s="24" t="s">
        <v>600</v>
      </c>
      <c r="S13" s="24" t="s">
        <v>601</v>
      </c>
      <c r="T13" s="24" t="s">
        <v>602</v>
      </c>
      <c r="U13" s="24" t="s">
        <v>603</v>
      </c>
      <c r="V13" s="24" t="s">
        <v>604</v>
      </c>
      <c r="W13" s="24" t="s">
        <v>605</v>
      </c>
      <c r="X13" s="24" t="s">
        <v>606</v>
      </c>
      <c r="Y13" s="24" t="s">
        <v>607</v>
      </c>
      <c r="Z13" s="24" t="s">
        <v>608</v>
      </c>
      <c r="AA13" s="24" t="s">
        <v>609</v>
      </c>
      <c r="AB13" s="24" t="s">
        <v>610</v>
      </c>
      <c r="AC13" s="24" t="s">
        <v>611</v>
      </c>
      <c r="AD13" s="24" t="s">
        <v>612</v>
      </c>
      <c r="AE13" s="24" t="s">
        <v>613</v>
      </c>
      <c r="AF13" s="25" t="s">
        <v>614</v>
      </c>
    </row>
    <row r="14" spans="1:32" s="26" customFormat="1" ht="15" thickBot="1" x14ac:dyDescent="0.45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4">
      <c r="A15" s="31" t="s">
        <v>121</v>
      </c>
      <c r="B15" s="32" t="s">
        <v>615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4">
      <c r="A16" s="36" t="s">
        <v>123</v>
      </c>
      <c r="B16" s="37" t="s">
        <v>615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4">
      <c r="A17" s="36" t="s">
        <v>125</v>
      </c>
      <c r="B17" s="37" t="s">
        <v>615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4">
      <c r="A18" s="36" t="s">
        <v>128</v>
      </c>
      <c r="B18" s="37" t="s">
        <v>615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4">
      <c r="A19" s="36" t="s">
        <v>129</v>
      </c>
      <c r="B19" s="37" t="s">
        <v>615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4">
      <c r="A20" s="41" t="s">
        <v>616</v>
      </c>
      <c r="B20" s="42" t="s">
        <v>119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4">
      <c r="A21" s="46" t="s">
        <v>617</v>
      </c>
      <c r="B21" s="47" t="s">
        <v>119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4">
      <c r="A22" s="46" t="s">
        <v>541</v>
      </c>
      <c r="B22" s="47" t="s">
        <v>119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4">
      <c r="A23" s="46" t="s">
        <v>618</v>
      </c>
      <c r="B23" s="47" t="s">
        <v>119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4">
      <c r="A24" s="41" t="s">
        <v>619</v>
      </c>
      <c r="B24" s="42" t="s">
        <v>119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4">
      <c r="A25" s="51"/>
      <c r="B25" s="52"/>
      <c r="C25" s="53" t="s">
        <v>620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5">
      <c r="A26" s="57"/>
      <c r="B26" s="58"/>
      <c r="C26" s="59" t="s">
        <v>621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5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5">
      <c r="A28" s="65" t="s">
        <v>1</v>
      </c>
      <c r="B28" s="66" t="s">
        <v>2</v>
      </c>
      <c r="C28" s="67" t="s">
        <v>3</v>
      </c>
      <c r="D28" s="67" t="s">
        <v>586</v>
      </c>
      <c r="E28" s="67" t="s">
        <v>587</v>
      </c>
      <c r="F28" s="67" t="s">
        <v>588</v>
      </c>
      <c r="G28" s="67" t="s">
        <v>589</v>
      </c>
      <c r="H28" s="67" t="s">
        <v>590</v>
      </c>
      <c r="I28" s="67" t="s">
        <v>591</v>
      </c>
      <c r="J28" s="67" t="s">
        <v>592</v>
      </c>
      <c r="K28" s="67" t="s">
        <v>593</v>
      </c>
      <c r="L28" s="67" t="s">
        <v>594</v>
      </c>
      <c r="M28" s="67" t="s">
        <v>595</v>
      </c>
      <c r="N28" s="67" t="s">
        <v>596</v>
      </c>
      <c r="O28" s="67" t="s">
        <v>597</v>
      </c>
      <c r="P28" s="67" t="s">
        <v>598</v>
      </c>
      <c r="Q28" s="67" t="s">
        <v>599</v>
      </c>
      <c r="R28" s="67" t="s">
        <v>600</v>
      </c>
      <c r="S28" s="67" t="s">
        <v>601</v>
      </c>
      <c r="T28" s="67" t="s">
        <v>602</v>
      </c>
      <c r="U28" s="67" t="s">
        <v>603</v>
      </c>
      <c r="V28" s="67" t="s">
        <v>604</v>
      </c>
      <c r="W28" s="67" t="s">
        <v>605</v>
      </c>
      <c r="X28" s="67" t="s">
        <v>606</v>
      </c>
      <c r="Y28" s="67" t="s">
        <v>607</v>
      </c>
      <c r="Z28" s="67" t="s">
        <v>608</v>
      </c>
      <c r="AA28" s="67" t="s">
        <v>609</v>
      </c>
      <c r="AB28" s="67" t="s">
        <v>610</v>
      </c>
      <c r="AC28" s="67" t="s">
        <v>611</v>
      </c>
      <c r="AD28" s="67" t="s">
        <v>612</v>
      </c>
      <c r="AE28" s="67" t="s">
        <v>613</v>
      </c>
      <c r="AF28" s="68" t="s">
        <v>614</v>
      </c>
    </row>
    <row r="29" spans="1:32" ht="15" thickBot="1" x14ac:dyDescent="0.45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4">
      <c r="A30" s="72" t="s">
        <v>72</v>
      </c>
      <c r="B30" s="73" t="s">
        <v>73</v>
      </c>
      <c r="C30" s="74">
        <v>45530.421597222223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4">
      <c r="A31" s="77" t="s">
        <v>76</v>
      </c>
      <c r="B31" s="78" t="s">
        <v>77</v>
      </c>
      <c r="C31" s="79">
        <v>45530.423356481479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4">
      <c r="A32" s="77" t="s">
        <v>80</v>
      </c>
      <c r="B32" s="78" t="s">
        <v>77</v>
      </c>
      <c r="C32" s="79">
        <v>45530.425104166665</v>
      </c>
      <c r="D32" s="80" t="s">
        <v>81</v>
      </c>
      <c r="E32" s="80" t="s">
        <v>81</v>
      </c>
      <c r="F32" s="80" t="s">
        <v>81</v>
      </c>
      <c r="G32" s="80" t="s">
        <v>81</v>
      </c>
      <c r="H32" s="80" t="s">
        <v>81</v>
      </c>
      <c r="I32" s="80" t="s">
        <v>81</v>
      </c>
      <c r="J32" s="80" t="s">
        <v>81</v>
      </c>
      <c r="K32" s="80" t="s">
        <v>81</v>
      </c>
      <c r="L32" s="80" t="s">
        <v>81</v>
      </c>
      <c r="M32" s="80" t="s">
        <v>81</v>
      </c>
      <c r="N32" s="80" t="s">
        <v>81</v>
      </c>
      <c r="O32" s="80" t="s">
        <v>81</v>
      </c>
      <c r="P32" s="80" t="s">
        <v>81</v>
      </c>
      <c r="Q32" s="80" t="s">
        <v>81</v>
      </c>
      <c r="R32" s="80" t="s">
        <v>81</v>
      </c>
      <c r="S32" s="80" t="s">
        <v>81</v>
      </c>
      <c r="T32" s="80" t="s">
        <v>81</v>
      </c>
      <c r="U32" s="80" t="s">
        <v>81</v>
      </c>
      <c r="V32" s="80" t="s">
        <v>81</v>
      </c>
      <c r="W32" s="80" t="s">
        <v>81</v>
      </c>
      <c r="X32" s="80" t="s">
        <v>81</v>
      </c>
      <c r="Y32" s="80" t="s">
        <v>81</v>
      </c>
      <c r="Z32" s="80" t="s">
        <v>81</v>
      </c>
      <c r="AA32" s="80" t="s">
        <v>81</v>
      </c>
      <c r="AB32" s="80" t="s">
        <v>81</v>
      </c>
      <c r="AC32" s="80" t="s">
        <v>81</v>
      </c>
      <c r="AD32" s="80" t="s">
        <v>81</v>
      </c>
      <c r="AE32" s="80" t="s">
        <v>81</v>
      </c>
      <c r="AF32" s="81" t="s">
        <v>81</v>
      </c>
    </row>
    <row r="33" spans="1:32" x14ac:dyDescent="0.4">
      <c r="A33" s="77" t="s">
        <v>83</v>
      </c>
      <c r="B33" s="78" t="s">
        <v>77</v>
      </c>
      <c r="C33" s="79">
        <v>45530.426851851851</v>
      </c>
      <c r="D33" s="80" t="s">
        <v>84</v>
      </c>
      <c r="E33" s="80" t="s">
        <v>84</v>
      </c>
      <c r="F33" s="80" t="s">
        <v>84</v>
      </c>
      <c r="G33" s="80" t="s">
        <v>84</v>
      </c>
      <c r="H33" s="80" t="s">
        <v>84</v>
      </c>
      <c r="I33" s="80" t="s">
        <v>84</v>
      </c>
      <c r="J33" s="80" t="s">
        <v>84</v>
      </c>
      <c r="K33" s="80" t="s">
        <v>84</v>
      </c>
      <c r="L33" s="80" t="s">
        <v>84</v>
      </c>
      <c r="M33" s="80" t="s">
        <v>84</v>
      </c>
      <c r="N33" s="80" t="s">
        <v>84</v>
      </c>
      <c r="O33" s="80" t="s">
        <v>84</v>
      </c>
      <c r="P33" s="80" t="s">
        <v>84</v>
      </c>
      <c r="Q33" s="80" t="s">
        <v>84</v>
      </c>
      <c r="R33" s="80" t="s">
        <v>84</v>
      </c>
      <c r="S33" s="80" t="s">
        <v>84</v>
      </c>
      <c r="T33" s="80" t="s">
        <v>84</v>
      </c>
      <c r="U33" s="80" t="s">
        <v>84</v>
      </c>
      <c r="V33" s="80" t="s">
        <v>84</v>
      </c>
      <c r="W33" s="80" t="s">
        <v>84</v>
      </c>
      <c r="X33" s="80" t="s">
        <v>84</v>
      </c>
      <c r="Y33" s="80" t="s">
        <v>84</v>
      </c>
      <c r="Z33" s="80" t="s">
        <v>84</v>
      </c>
      <c r="AA33" s="80" t="s">
        <v>84</v>
      </c>
      <c r="AB33" s="80" t="s">
        <v>84</v>
      </c>
      <c r="AC33" s="80" t="s">
        <v>84</v>
      </c>
      <c r="AD33" s="80" t="s">
        <v>84</v>
      </c>
      <c r="AE33" s="80" t="s">
        <v>84</v>
      </c>
      <c r="AF33" s="81" t="s">
        <v>84</v>
      </c>
    </row>
    <row r="34" spans="1:32" x14ac:dyDescent="0.4">
      <c r="A34" s="77" t="s">
        <v>85</v>
      </c>
      <c r="B34" s="78" t="s">
        <v>77</v>
      </c>
      <c r="C34" s="79">
        <v>45530.428599537037</v>
      </c>
      <c r="D34" s="80" t="s">
        <v>86</v>
      </c>
      <c r="E34" s="80" t="s">
        <v>86</v>
      </c>
      <c r="F34" s="80" t="s">
        <v>86</v>
      </c>
      <c r="G34" s="80" t="s">
        <v>86</v>
      </c>
      <c r="H34" s="80" t="s">
        <v>86</v>
      </c>
      <c r="I34" s="80" t="s">
        <v>86</v>
      </c>
      <c r="J34" s="80" t="s">
        <v>86</v>
      </c>
      <c r="K34" s="80" t="s">
        <v>86</v>
      </c>
      <c r="L34" s="80" t="s">
        <v>86</v>
      </c>
      <c r="M34" s="80" t="s">
        <v>86</v>
      </c>
      <c r="N34" s="80" t="s">
        <v>86</v>
      </c>
      <c r="O34" s="80" t="s">
        <v>86</v>
      </c>
      <c r="P34" s="80" t="s">
        <v>86</v>
      </c>
      <c r="Q34" s="80" t="s">
        <v>86</v>
      </c>
      <c r="R34" s="80" t="s">
        <v>86</v>
      </c>
      <c r="S34" s="80" t="s">
        <v>86</v>
      </c>
      <c r="T34" s="80" t="s">
        <v>86</v>
      </c>
      <c r="U34" s="80" t="s">
        <v>86</v>
      </c>
      <c r="V34" s="80" t="s">
        <v>86</v>
      </c>
      <c r="W34" s="80" t="s">
        <v>86</v>
      </c>
      <c r="X34" s="80" t="s">
        <v>86</v>
      </c>
      <c r="Y34" s="80" t="s">
        <v>86</v>
      </c>
      <c r="Z34" s="80" t="s">
        <v>86</v>
      </c>
      <c r="AA34" s="80" t="s">
        <v>86</v>
      </c>
      <c r="AB34" s="80" t="s">
        <v>86</v>
      </c>
      <c r="AC34" s="80" t="s">
        <v>86</v>
      </c>
      <c r="AD34" s="80" t="s">
        <v>86</v>
      </c>
      <c r="AE34" s="80" t="s">
        <v>86</v>
      </c>
      <c r="AF34" s="81" t="s">
        <v>86</v>
      </c>
    </row>
    <row r="35" spans="1:32" x14ac:dyDescent="0.4">
      <c r="A35" s="77" t="s">
        <v>88</v>
      </c>
      <c r="B35" s="78" t="s">
        <v>77</v>
      </c>
      <c r="C35" s="79">
        <v>45530.430347222224</v>
      </c>
      <c r="D35" s="80" t="s">
        <v>89</v>
      </c>
      <c r="E35" s="80" t="s">
        <v>89</v>
      </c>
      <c r="F35" s="80" t="s">
        <v>89</v>
      </c>
      <c r="G35" s="80" t="s">
        <v>89</v>
      </c>
      <c r="H35" s="80" t="s">
        <v>89</v>
      </c>
      <c r="I35" s="80" t="s">
        <v>89</v>
      </c>
      <c r="J35" s="80" t="s">
        <v>89</v>
      </c>
      <c r="K35" s="80" t="s">
        <v>89</v>
      </c>
      <c r="L35" s="80" t="s">
        <v>89</v>
      </c>
      <c r="M35" s="80" t="s">
        <v>89</v>
      </c>
      <c r="N35" s="80" t="s">
        <v>89</v>
      </c>
      <c r="O35" s="80" t="s">
        <v>89</v>
      </c>
      <c r="P35" s="80" t="s">
        <v>89</v>
      </c>
      <c r="Q35" s="80" t="s">
        <v>89</v>
      </c>
      <c r="R35" s="80" t="s">
        <v>89</v>
      </c>
      <c r="S35" s="80" t="s">
        <v>89</v>
      </c>
      <c r="T35" s="80" t="s">
        <v>89</v>
      </c>
      <c r="U35" s="80" t="s">
        <v>89</v>
      </c>
      <c r="V35" s="80" t="s">
        <v>89</v>
      </c>
      <c r="W35" s="80" t="s">
        <v>89</v>
      </c>
      <c r="X35" s="80" t="s">
        <v>89</v>
      </c>
      <c r="Y35" s="80" t="s">
        <v>89</v>
      </c>
      <c r="Z35" s="80" t="s">
        <v>89</v>
      </c>
      <c r="AA35" s="80" t="s">
        <v>89</v>
      </c>
      <c r="AB35" s="80" t="s">
        <v>89</v>
      </c>
      <c r="AC35" s="80" t="s">
        <v>89</v>
      </c>
      <c r="AD35" s="80" t="s">
        <v>89</v>
      </c>
      <c r="AE35" s="80" t="s">
        <v>89</v>
      </c>
      <c r="AF35" s="81" t="s">
        <v>89</v>
      </c>
    </row>
    <row r="36" spans="1:32" x14ac:dyDescent="0.4">
      <c r="A36" s="77" t="s">
        <v>92</v>
      </c>
      <c r="B36" s="78" t="s">
        <v>77</v>
      </c>
      <c r="C36" s="79">
        <v>45530.43209490741</v>
      </c>
      <c r="D36" s="80"/>
      <c r="E36" s="80" t="s">
        <v>93</v>
      </c>
      <c r="F36" s="80"/>
      <c r="G36" s="80"/>
      <c r="H36" s="80" t="s">
        <v>93</v>
      </c>
      <c r="I36" s="80"/>
      <c r="J36" s="80" t="s">
        <v>93</v>
      </c>
      <c r="K36" s="80"/>
      <c r="L36" s="80"/>
      <c r="M36" s="80" t="s">
        <v>93</v>
      </c>
      <c r="N36" s="80" t="s">
        <v>93</v>
      </c>
      <c r="O36" s="80" t="s">
        <v>93</v>
      </c>
      <c r="P36" s="80" t="s">
        <v>93</v>
      </c>
      <c r="Q36" s="80" t="s">
        <v>93</v>
      </c>
      <c r="R36" s="80" t="s">
        <v>93</v>
      </c>
      <c r="S36" s="80" t="s">
        <v>93</v>
      </c>
      <c r="T36" s="80"/>
      <c r="U36" s="80" t="s">
        <v>93</v>
      </c>
      <c r="V36" s="80" t="s">
        <v>93</v>
      </c>
      <c r="W36" s="80" t="s">
        <v>93</v>
      </c>
      <c r="X36" s="80" t="s">
        <v>93</v>
      </c>
      <c r="Y36" s="80" t="s">
        <v>93</v>
      </c>
      <c r="Z36" s="80" t="s">
        <v>93</v>
      </c>
      <c r="AA36" s="80"/>
      <c r="AB36" s="80" t="s">
        <v>93</v>
      </c>
      <c r="AC36" s="80"/>
      <c r="AD36" s="80" t="s">
        <v>93</v>
      </c>
      <c r="AE36" s="80"/>
      <c r="AF36" s="81" t="s">
        <v>93</v>
      </c>
    </row>
    <row r="37" spans="1:32" x14ac:dyDescent="0.4">
      <c r="A37" s="77" t="s">
        <v>96</v>
      </c>
      <c r="B37" s="78" t="s">
        <v>77</v>
      </c>
      <c r="C37" s="79">
        <v>45530.433831018519</v>
      </c>
      <c r="D37" s="80"/>
      <c r="E37" s="80" t="s">
        <v>97</v>
      </c>
      <c r="F37" s="80"/>
      <c r="G37" s="80"/>
      <c r="H37" s="80"/>
      <c r="I37" s="80"/>
      <c r="J37" s="80" t="s">
        <v>97</v>
      </c>
      <c r="K37" s="80"/>
      <c r="L37" s="80"/>
      <c r="M37" s="80"/>
      <c r="N37" s="80" t="s">
        <v>97</v>
      </c>
      <c r="O37" s="80" t="s">
        <v>97</v>
      </c>
      <c r="P37" s="80" t="s">
        <v>97</v>
      </c>
      <c r="Q37" s="80" t="s">
        <v>97</v>
      </c>
      <c r="R37" s="80" t="s">
        <v>97</v>
      </c>
      <c r="S37" s="80"/>
      <c r="T37" s="80"/>
      <c r="U37" s="80" t="s">
        <v>97</v>
      </c>
      <c r="V37" s="80"/>
      <c r="W37" s="80"/>
      <c r="X37" s="80" t="s">
        <v>97</v>
      </c>
      <c r="Y37" s="80"/>
      <c r="Z37" s="80"/>
      <c r="AA37" s="80"/>
      <c r="AB37" s="80" t="s">
        <v>97</v>
      </c>
      <c r="AC37" s="80"/>
      <c r="AD37" s="80"/>
      <c r="AE37" s="80"/>
      <c r="AF37" s="81" t="s">
        <v>97</v>
      </c>
    </row>
    <row r="38" spans="1:32" x14ac:dyDescent="0.4">
      <c r="A38" s="77" t="s">
        <v>100</v>
      </c>
      <c r="B38" s="78" t="s">
        <v>77</v>
      </c>
      <c r="C38" s="79">
        <v>45530.435590277775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97</v>
      </c>
      <c r="X38" s="80"/>
      <c r="Y38" s="80" t="s">
        <v>97</v>
      </c>
      <c r="Z38" s="80"/>
      <c r="AA38" s="80"/>
      <c r="AB38" s="80"/>
      <c r="AC38" s="80"/>
      <c r="AD38" s="80"/>
      <c r="AE38" s="80"/>
      <c r="AF38" s="81"/>
    </row>
    <row r="39" spans="1:32" x14ac:dyDescent="0.4">
      <c r="A39" s="77" t="s">
        <v>101</v>
      </c>
      <c r="B39" s="78" t="s">
        <v>77</v>
      </c>
      <c r="C39" s="79">
        <v>45530.437337962961</v>
      </c>
      <c r="D39" s="80"/>
      <c r="E39" s="80" t="s">
        <v>102</v>
      </c>
      <c r="F39" s="80"/>
      <c r="G39" s="80"/>
      <c r="H39" s="80"/>
      <c r="I39" s="80"/>
      <c r="J39" s="80" t="s">
        <v>102</v>
      </c>
      <c r="K39" s="80"/>
      <c r="L39" s="80"/>
      <c r="M39" s="80"/>
      <c r="N39" s="80"/>
      <c r="O39" s="80" t="s">
        <v>102</v>
      </c>
      <c r="P39" s="80"/>
      <c r="Q39" s="80"/>
      <c r="R39" s="80" t="s">
        <v>102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4">
      <c r="A40" s="77" t="s">
        <v>103</v>
      </c>
      <c r="B40" s="78" t="s">
        <v>77</v>
      </c>
      <c r="C40" s="79">
        <v>45530.439085648148</v>
      </c>
      <c r="D40" s="80"/>
      <c r="E40" s="80"/>
      <c r="F40" s="80"/>
      <c r="G40" s="80"/>
      <c r="H40" s="80"/>
      <c r="I40" s="80"/>
      <c r="J40" s="80" t="s">
        <v>104</v>
      </c>
      <c r="K40" s="80"/>
      <c r="L40" s="80"/>
      <c r="M40" s="80"/>
      <c r="N40" s="80"/>
      <c r="O40" s="80"/>
      <c r="P40" s="80"/>
      <c r="Q40" s="80"/>
      <c r="R40" s="80" t="s">
        <v>104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4">
      <c r="A41" s="77" t="s">
        <v>105</v>
      </c>
      <c r="B41" s="78" t="s">
        <v>77</v>
      </c>
      <c r="C41" s="79">
        <v>45530.440844907411</v>
      </c>
      <c r="D41" s="80"/>
      <c r="E41" s="80"/>
      <c r="F41" s="80"/>
      <c r="G41" s="80"/>
      <c r="H41" s="80"/>
      <c r="I41" s="80"/>
      <c r="J41" s="80" t="s">
        <v>106</v>
      </c>
      <c r="K41" s="80"/>
      <c r="L41" s="80"/>
      <c r="M41" s="80"/>
      <c r="N41" s="80"/>
      <c r="O41" s="80"/>
      <c r="P41" s="80"/>
      <c r="Q41" s="80"/>
      <c r="R41" s="80" t="s">
        <v>106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4">
      <c r="A42" s="77" t="s">
        <v>110</v>
      </c>
      <c r="B42" s="78" t="s">
        <v>77</v>
      </c>
      <c r="C42" s="79">
        <v>45530.44259259259</v>
      </c>
      <c r="D42" s="80"/>
      <c r="E42" s="80"/>
      <c r="F42" s="80"/>
      <c r="G42" s="80"/>
      <c r="H42" s="80"/>
      <c r="I42" s="80"/>
      <c r="J42" s="80" t="s">
        <v>111</v>
      </c>
      <c r="K42" s="80"/>
      <c r="L42" s="80"/>
      <c r="M42" s="80"/>
      <c r="N42" s="80"/>
      <c r="O42" s="80"/>
      <c r="P42" s="80"/>
      <c r="Q42" s="80"/>
      <c r="R42" s="80" t="s">
        <v>111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4">
      <c r="A43" s="77" t="s">
        <v>114</v>
      </c>
      <c r="B43" s="78" t="s">
        <v>77</v>
      </c>
      <c r="C43" s="79">
        <v>45530.444340277776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102</v>
      </c>
      <c r="X43" s="80"/>
      <c r="Y43" s="80" t="s">
        <v>102</v>
      </c>
      <c r="Z43" s="80"/>
      <c r="AA43" s="80"/>
      <c r="AB43" s="80"/>
      <c r="AC43" s="80"/>
      <c r="AD43" s="80"/>
      <c r="AE43" s="80"/>
      <c r="AF43" s="81"/>
    </row>
    <row r="44" spans="1:32" x14ac:dyDescent="0.4">
      <c r="A44" s="77" t="s">
        <v>116</v>
      </c>
      <c r="B44" s="78" t="s">
        <v>77</v>
      </c>
      <c r="C44" s="79">
        <v>45530.446087962962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102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4">
      <c r="A45" s="77" t="s">
        <v>117</v>
      </c>
      <c r="B45" s="78" t="s">
        <v>77</v>
      </c>
      <c r="C45" s="79">
        <v>45530.447835648149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106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4">
      <c r="A46" s="82" t="s">
        <v>118</v>
      </c>
      <c r="B46" s="83" t="s">
        <v>119</v>
      </c>
      <c r="C46" s="84">
        <v>45530.449583333335</v>
      </c>
      <c r="D46" s="85">
        <v>2.0000000000000001E-4</v>
      </c>
      <c r="E46" s="85">
        <v>-2.2000000000000001E-3</v>
      </c>
      <c r="F46" s="85">
        <v>3.0999999999999999E-3</v>
      </c>
      <c r="G46" s="85">
        <v>8.2000000000000007E-3</v>
      </c>
      <c r="H46" s="85">
        <v>0</v>
      </c>
      <c r="I46" s="85">
        <v>-1E-4</v>
      </c>
      <c r="J46" s="85">
        <v>-5.0000000000000001E-3</v>
      </c>
      <c r="K46" s="85">
        <v>0</v>
      </c>
      <c r="L46" s="85">
        <v>-2.9999999999999997E-4</v>
      </c>
      <c r="M46" s="85">
        <v>-1E-4</v>
      </c>
      <c r="N46" s="85">
        <v>5.9999999999999995E-4</v>
      </c>
      <c r="O46" s="85">
        <v>1.9099999999999999E-2</v>
      </c>
      <c r="P46" s="85">
        <v>2.3E-2</v>
      </c>
      <c r="Q46" s="85">
        <v>1.14E-2</v>
      </c>
      <c r="R46" s="85">
        <v>2.8E-3</v>
      </c>
      <c r="S46" s="85">
        <v>-2.9999999999999997E-4</v>
      </c>
      <c r="T46" s="85">
        <v>3.3999999999999998E-3</v>
      </c>
      <c r="U46" s="85">
        <v>-1.4500000000000001E-2</v>
      </c>
      <c r="V46" s="85">
        <v>-5.9999999999999995E-4</v>
      </c>
      <c r="W46" s="85">
        <v>4.4999999999999997E-3</v>
      </c>
      <c r="X46" s="85">
        <v>-3.5999999999999999E-3</v>
      </c>
      <c r="Y46" s="85">
        <v>-3.7000000000000002E-3</v>
      </c>
      <c r="Z46" s="85">
        <v>0.11020000000000001</v>
      </c>
      <c r="AA46" s="85">
        <v>8.2000000000000007E-3</v>
      </c>
      <c r="AB46" s="85">
        <v>4.5999999999999999E-3</v>
      </c>
      <c r="AC46" s="85">
        <v>0</v>
      </c>
      <c r="AD46" s="85">
        <v>-1E-4</v>
      </c>
      <c r="AE46" s="85">
        <v>2.0000000000000001E-4</v>
      </c>
      <c r="AF46" s="86">
        <v>5.9999999999999995E-4</v>
      </c>
    </row>
    <row r="47" spans="1:32" x14ac:dyDescent="0.4">
      <c r="A47" s="82" t="s">
        <v>120</v>
      </c>
      <c r="B47" s="83" t="s">
        <v>119</v>
      </c>
      <c r="C47" s="84">
        <v>45530.451331018521</v>
      </c>
      <c r="D47" s="85">
        <v>1E-4</v>
      </c>
      <c r="E47" s="85">
        <v>-3.3999999999999998E-3</v>
      </c>
      <c r="F47" s="85">
        <v>3.0000000000000001E-3</v>
      </c>
      <c r="G47" s="85">
        <v>5.5999999999999999E-3</v>
      </c>
      <c r="H47" s="85">
        <v>1E-4</v>
      </c>
      <c r="I47" s="85">
        <v>-2.0000000000000001E-4</v>
      </c>
      <c r="J47" s="85">
        <v>-9.4000000000000004E-3</v>
      </c>
      <c r="K47" s="85">
        <v>0</v>
      </c>
      <c r="L47" s="85">
        <v>6.9999999999999999E-4</v>
      </c>
      <c r="M47" s="85">
        <v>-1E-4</v>
      </c>
      <c r="N47" s="85">
        <v>2.9999999999999997E-4</v>
      </c>
      <c r="O47" s="85">
        <v>4.1000000000000003E-3</v>
      </c>
      <c r="P47" s="85">
        <v>2.6599999999999999E-2</v>
      </c>
      <c r="Q47" s="85">
        <v>-2.5000000000000001E-3</v>
      </c>
      <c r="R47" s="85">
        <v>-1.4E-3</v>
      </c>
      <c r="S47" s="85">
        <v>-2.9999999999999997E-4</v>
      </c>
      <c r="T47" s="85">
        <v>2.8E-3</v>
      </c>
      <c r="U47" s="85">
        <v>-1.46E-2</v>
      </c>
      <c r="V47" s="85">
        <v>-5.0000000000000001E-4</v>
      </c>
      <c r="W47" s="85">
        <v>4.7000000000000002E-3</v>
      </c>
      <c r="X47" s="85">
        <v>-6.1999999999999998E-3</v>
      </c>
      <c r="Y47" s="85">
        <v>-1.6999999999999999E-3</v>
      </c>
      <c r="Z47" s="85">
        <v>0.1072</v>
      </c>
      <c r="AA47" s="85">
        <v>1.12E-2</v>
      </c>
      <c r="AB47" s="85">
        <v>3.3E-3</v>
      </c>
      <c r="AC47" s="85">
        <v>0</v>
      </c>
      <c r="AD47" s="85">
        <v>-1E-4</v>
      </c>
      <c r="AE47" s="85">
        <v>-1E-4</v>
      </c>
      <c r="AF47" s="86">
        <v>0</v>
      </c>
    </row>
    <row r="48" spans="1:32" x14ac:dyDescent="0.4">
      <c r="A48" s="36" t="s">
        <v>121</v>
      </c>
      <c r="B48" s="37" t="s">
        <v>119</v>
      </c>
      <c r="C48" s="38">
        <v>45530.4530787037</v>
      </c>
      <c r="D48" s="39">
        <v>5.9999999999999995E-4</v>
      </c>
      <c r="E48" s="39">
        <v>955.64859999999999</v>
      </c>
      <c r="F48" s="39">
        <v>1.6999999999999999E-3</v>
      </c>
      <c r="G48" s="39">
        <v>9.1000000000000004E-3</v>
      </c>
      <c r="H48" s="39">
        <v>9.2999999999999992E-3</v>
      </c>
      <c r="I48" s="39">
        <v>1E-4</v>
      </c>
      <c r="J48" s="39">
        <v>1.37E-2</v>
      </c>
      <c r="K48" s="39">
        <v>6.9999999999999999E-4</v>
      </c>
      <c r="L48" s="39">
        <v>-2.0000000000000001E-4</v>
      </c>
      <c r="M48" s="39">
        <v>8.9999999999999998E-4</v>
      </c>
      <c r="N48" s="39">
        <v>3.5999999999999999E-3</v>
      </c>
      <c r="O48" s="39">
        <v>4.6800000000000001E-2</v>
      </c>
      <c r="P48" s="39">
        <v>4.7800000000000002E-2</v>
      </c>
      <c r="Q48" s="39">
        <v>1.4E-3</v>
      </c>
      <c r="R48" s="39">
        <v>1.8700000000000001E-2</v>
      </c>
      <c r="S48" s="39">
        <v>0</v>
      </c>
      <c r="T48" s="39">
        <v>6.7999999999999996E-3</v>
      </c>
      <c r="U48" s="39">
        <v>-2E-3</v>
      </c>
      <c r="V48" s="39">
        <v>2.0000000000000001E-4</v>
      </c>
      <c r="W48" s="39">
        <v>1.29E-2</v>
      </c>
      <c r="X48" s="39">
        <v>3.5700000000000003E-2</v>
      </c>
      <c r="Y48" s="39">
        <v>9.1000000000000004E-3</v>
      </c>
      <c r="Z48" s="39">
        <v>0.1153</v>
      </c>
      <c r="AA48" s="39">
        <v>6.7000000000000002E-3</v>
      </c>
      <c r="AB48" s="39">
        <v>2.12E-2</v>
      </c>
      <c r="AC48" s="39">
        <v>4.0000000000000002E-4</v>
      </c>
      <c r="AD48" s="39">
        <v>1.2999999999999999E-3</v>
      </c>
      <c r="AE48" s="39">
        <v>2.9999999999999997E-4</v>
      </c>
      <c r="AF48" s="40">
        <v>8.3000000000000001E-3</v>
      </c>
    </row>
    <row r="49" spans="1:32" x14ac:dyDescent="0.4">
      <c r="A49" s="87" t="s">
        <v>622</v>
      </c>
      <c r="B49" s="52"/>
      <c r="C49" s="88"/>
      <c r="D49" s="89"/>
      <c r="E49" s="90">
        <f>IFERROR(E48/E$15," ")</f>
        <v>0.95564859999999996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4">
      <c r="A50" s="82" t="s">
        <v>118</v>
      </c>
      <c r="B50" s="83" t="s">
        <v>119</v>
      </c>
      <c r="C50" s="84">
        <v>45530.454826388886</v>
      </c>
      <c r="D50" s="85">
        <v>0</v>
      </c>
      <c r="E50" s="85">
        <v>1.11E-2</v>
      </c>
      <c r="F50" s="85">
        <v>0</v>
      </c>
      <c r="G50" s="85">
        <v>3.3999999999999998E-3</v>
      </c>
      <c r="H50" s="85">
        <v>0</v>
      </c>
      <c r="I50" s="85">
        <v>0</v>
      </c>
      <c r="J50" s="85">
        <v>-5.8999999999999999E-3</v>
      </c>
      <c r="K50" s="85">
        <v>-1E-4</v>
      </c>
      <c r="L50" s="85">
        <v>4.0000000000000002E-4</v>
      </c>
      <c r="M50" s="85">
        <v>-2.0000000000000001E-4</v>
      </c>
      <c r="N50" s="85">
        <v>2.0000000000000001E-4</v>
      </c>
      <c r="O50" s="85">
        <v>2.3E-3</v>
      </c>
      <c r="P50" s="85">
        <v>3.7999999999999999E-2</v>
      </c>
      <c r="Q50" s="85">
        <v>5.7000000000000002E-3</v>
      </c>
      <c r="R50" s="85">
        <v>-2.3E-3</v>
      </c>
      <c r="S50" s="85">
        <v>-2.0000000000000001E-4</v>
      </c>
      <c r="T50" s="85">
        <v>1.9E-3</v>
      </c>
      <c r="U50" s="85">
        <v>-1.1299999999999999E-2</v>
      </c>
      <c r="V50" s="85">
        <v>-5.0000000000000001E-4</v>
      </c>
      <c r="W50" s="85">
        <v>6.9999999999999999E-4</v>
      </c>
      <c r="X50" s="85">
        <v>-4.3E-3</v>
      </c>
      <c r="Y50" s="85">
        <v>1.2999999999999999E-3</v>
      </c>
      <c r="Z50" s="85">
        <v>0.10979999999999999</v>
      </c>
      <c r="AA50" s="85">
        <v>6.4000000000000003E-3</v>
      </c>
      <c r="AB50" s="85">
        <v>1.5E-3</v>
      </c>
      <c r="AC50" s="85">
        <v>0</v>
      </c>
      <c r="AD50" s="85">
        <v>0</v>
      </c>
      <c r="AE50" s="85">
        <v>8.0000000000000004E-4</v>
      </c>
      <c r="AF50" s="86">
        <v>4.0000000000000002E-4</v>
      </c>
    </row>
    <row r="51" spans="1:32" x14ac:dyDescent="0.4">
      <c r="A51" s="82" t="s">
        <v>120</v>
      </c>
      <c r="B51" s="83" t="s">
        <v>119</v>
      </c>
      <c r="C51" s="84">
        <v>45530.456562500003</v>
      </c>
      <c r="D51" s="85">
        <v>2.9999999999999997E-4</v>
      </c>
      <c r="E51" s="85">
        <v>4.5999999999999999E-3</v>
      </c>
      <c r="F51" s="85">
        <v>2.5999999999999999E-3</v>
      </c>
      <c r="G51" s="85">
        <v>3.3E-3</v>
      </c>
      <c r="H51" s="85">
        <v>0</v>
      </c>
      <c r="I51" s="85">
        <v>-1E-4</v>
      </c>
      <c r="J51" s="85">
        <v>-1.4800000000000001E-2</v>
      </c>
      <c r="K51" s="85">
        <v>1E-4</v>
      </c>
      <c r="L51" s="85">
        <v>1E-4</v>
      </c>
      <c r="M51" s="85">
        <v>-4.0000000000000002E-4</v>
      </c>
      <c r="N51" s="85">
        <v>5.0000000000000001E-4</v>
      </c>
      <c r="O51" s="85">
        <v>1.6000000000000001E-3</v>
      </c>
      <c r="P51" s="85">
        <v>2.7300000000000001E-2</v>
      </c>
      <c r="Q51" s="85">
        <v>5.7999999999999996E-3</v>
      </c>
      <c r="R51" s="85">
        <v>-2.2000000000000001E-3</v>
      </c>
      <c r="S51" s="85">
        <v>-2.0000000000000001E-4</v>
      </c>
      <c r="T51" s="85">
        <v>1.6999999999999999E-3</v>
      </c>
      <c r="U51" s="85">
        <v>-1.3899999999999999E-2</v>
      </c>
      <c r="V51" s="85">
        <v>-1.5E-3</v>
      </c>
      <c r="W51" s="85">
        <v>2.9999999999999997E-4</v>
      </c>
      <c r="X51" s="85">
        <v>-6.8999999999999999E-3</v>
      </c>
      <c r="Y51" s="85">
        <v>-2.8999999999999998E-3</v>
      </c>
      <c r="Z51" s="85">
        <v>0.1124</v>
      </c>
      <c r="AA51" s="85">
        <v>1.14E-2</v>
      </c>
      <c r="AB51" s="85">
        <v>3.0999999999999999E-3</v>
      </c>
      <c r="AC51" s="85">
        <v>0</v>
      </c>
      <c r="AD51" s="85">
        <v>1E-4</v>
      </c>
      <c r="AE51" s="85">
        <v>6.9999999999999999E-4</v>
      </c>
      <c r="AF51" s="86">
        <v>5.0000000000000001E-4</v>
      </c>
    </row>
    <row r="52" spans="1:32" x14ac:dyDescent="0.4">
      <c r="A52" s="36" t="s">
        <v>123</v>
      </c>
      <c r="B52" s="37" t="s">
        <v>119</v>
      </c>
      <c r="C52" s="38">
        <v>45530.458310185182</v>
      </c>
      <c r="D52" s="39">
        <v>2.3999999999999998E-3</v>
      </c>
      <c r="E52" s="39">
        <v>6.3500000000000001E-2</v>
      </c>
      <c r="F52" s="39">
        <v>3.5000000000000001E-3</v>
      </c>
      <c r="G52" s="39">
        <v>-1.11E-2</v>
      </c>
      <c r="H52" s="39">
        <v>2.0000000000000001E-4</v>
      </c>
      <c r="I52" s="39">
        <v>1E-4</v>
      </c>
      <c r="J52" s="39">
        <v>-1.9900000000000001E-2</v>
      </c>
      <c r="K52" s="39">
        <v>-3.5999999999999999E-3</v>
      </c>
      <c r="L52" s="39">
        <v>1.14E-2</v>
      </c>
      <c r="M52" s="39">
        <v>8.8999999999999999E-3</v>
      </c>
      <c r="N52" s="39">
        <v>1.6000000000000001E-3</v>
      </c>
      <c r="O52" s="39">
        <v>1045.4061999999999</v>
      </c>
      <c r="P52" s="39">
        <v>3.9100000000000003E-2</v>
      </c>
      <c r="Q52" s="39">
        <v>-5.0000000000000001E-4</v>
      </c>
      <c r="R52" s="39" t="s">
        <v>124</v>
      </c>
      <c r="S52" s="39">
        <v>9.7000000000000003E-3</v>
      </c>
      <c r="T52" s="39">
        <v>2.5999999999999999E-3</v>
      </c>
      <c r="U52" s="39">
        <v>-1.23E-2</v>
      </c>
      <c r="V52" s="39">
        <v>7.7999999999999996E-3</v>
      </c>
      <c r="W52" s="39">
        <v>-8.9999999999999998E-4</v>
      </c>
      <c r="X52" s="39">
        <v>-7.1000000000000004E-3</v>
      </c>
      <c r="Y52" s="39">
        <v>2.5000000000000001E-3</v>
      </c>
      <c r="Z52" s="39">
        <v>0.1144</v>
      </c>
      <c r="AA52" s="39">
        <v>-2.2499999999999999E-2</v>
      </c>
      <c r="AB52" s="39">
        <v>4.5999999999999999E-3</v>
      </c>
      <c r="AC52" s="39">
        <v>8.9999999999999998E-4</v>
      </c>
      <c r="AD52" s="39">
        <v>2.0000000000000001E-4</v>
      </c>
      <c r="AE52" s="39">
        <v>-1E-4</v>
      </c>
      <c r="AF52" s="40">
        <v>4.8999999999999998E-3</v>
      </c>
    </row>
    <row r="53" spans="1:32" x14ac:dyDescent="0.4">
      <c r="A53" s="87" t="s">
        <v>622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1.0454062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4">
      <c r="A54" s="82" t="s">
        <v>118</v>
      </c>
      <c r="B54" s="83" t="s">
        <v>119</v>
      </c>
      <c r="C54" s="84">
        <v>45530.460057870368</v>
      </c>
      <c r="D54" s="85">
        <v>-2.9999999999999997E-4</v>
      </c>
      <c r="E54" s="85">
        <v>4.7999999999999996E-3</v>
      </c>
      <c r="F54" s="85">
        <v>5.9999999999999995E-4</v>
      </c>
      <c r="G54" s="85">
        <v>1.9E-3</v>
      </c>
      <c r="H54" s="85">
        <v>0</v>
      </c>
      <c r="I54" s="85">
        <v>-1E-4</v>
      </c>
      <c r="J54" s="85">
        <v>-8.3000000000000001E-3</v>
      </c>
      <c r="K54" s="85">
        <v>-1E-4</v>
      </c>
      <c r="L54" s="85">
        <v>2.9999999999999997E-4</v>
      </c>
      <c r="M54" s="85">
        <v>-2.9999999999999997E-4</v>
      </c>
      <c r="N54" s="85">
        <v>1.1999999999999999E-3</v>
      </c>
      <c r="O54" s="85">
        <v>1.9E-2</v>
      </c>
      <c r="P54" s="85">
        <v>3.44E-2</v>
      </c>
      <c r="Q54" s="85">
        <v>-3.0000000000000001E-3</v>
      </c>
      <c r="R54" s="85">
        <v>-6.1000000000000004E-3</v>
      </c>
      <c r="S54" s="85">
        <v>-1E-4</v>
      </c>
      <c r="T54" s="85">
        <v>2.3E-3</v>
      </c>
      <c r="U54" s="85">
        <v>-1.3899999999999999E-2</v>
      </c>
      <c r="V54" s="85">
        <v>-8.0000000000000004E-4</v>
      </c>
      <c r="W54" s="85">
        <v>-1.6999999999999999E-3</v>
      </c>
      <c r="X54" s="85">
        <v>-5.4999999999999997E-3</v>
      </c>
      <c r="Y54" s="85">
        <v>-2.5000000000000001E-3</v>
      </c>
      <c r="Z54" s="85">
        <v>0.1089</v>
      </c>
      <c r="AA54" s="85">
        <v>1.3899999999999999E-2</v>
      </c>
      <c r="AB54" s="85">
        <v>2.2000000000000001E-3</v>
      </c>
      <c r="AC54" s="85">
        <v>0</v>
      </c>
      <c r="AD54" s="85">
        <v>-1E-4</v>
      </c>
      <c r="AE54" s="85">
        <v>-1E-4</v>
      </c>
      <c r="AF54" s="86">
        <v>5.9999999999999995E-4</v>
      </c>
    </row>
    <row r="55" spans="1:32" x14ac:dyDescent="0.4">
      <c r="A55" s="82" t="s">
        <v>120</v>
      </c>
      <c r="B55" s="83" t="s">
        <v>119</v>
      </c>
      <c r="C55" s="84">
        <v>45530.461793981478</v>
      </c>
      <c r="D55" s="85">
        <v>1E-4</v>
      </c>
      <c r="E55" s="85">
        <v>-1.6000000000000001E-3</v>
      </c>
      <c r="F55" s="85">
        <v>3.7000000000000002E-3</v>
      </c>
      <c r="G55" s="85">
        <v>8.9999999999999998E-4</v>
      </c>
      <c r="H55" s="85">
        <v>1E-4</v>
      </c>
      <c r="I55" s="85">
        <v>-2.0000000000000001E-4</v>
      </c>
      <c r="J55" s="85">
        <v>-1.2500000000000001E-2</v>
      </c>
      <c r="K55" s="85">
        <v>0</v>
      </c>
      <c r="L55" s="85">
        <v>4.0000000000000002E-4</v>
      </c>
      <c r="M55" s="85">
        <v>-2.9999999999999997E-4</v>
      </c>
      <c r="N55" s="85">
        <v>1E-4</v>
      </c>
      <c r="O55" s="85">
        <v>5.7999999999999996E-3</v>
      </c>
      <c r="P55" s="85">
        <v>3.9399999999999998E-2</v>
      </c>
      <c r="Q55" s="85">
        <v>1.0500000000000001E-2</v>
      </c>
      <c r="R55" s="85">
        <v>-1.2999999999999999E-3</v>
      </c>
      <c r="S55" s="85">
        <v>-2.0000000000000001E-4</v>
      </c>
      <c r="T55" s="85">
        <v>6.9999999999999999E-4</v>
      </c>
      <c r="U55" s="85">
        <v>-1.4500000000000001E-2</v>
      </c>
      <c r="V55" s="85">
        <v>-1E-3</v>
      </c>
      <c r="W55" s="85">
        <v>3.7000000000000002E-3</v>
      </c>
      <c r="X55" s="85">
        <v>-9.1999999999999998E-3</v>
      </c>
      <c r="Y55" s="85">
        <v>-2.8999999999999998E-3</v>
      </c>
      <c r="Z55" s="85">
        <v>0.1087</v>
      </c>
      <c r="AA55" s="85">
        <v>7.0000000000000001E-3</v>
      </c>
      <c r="AB55" s="85">
        <v>1E-4</v>
      </c>
      <c r="AC55" s="85">
        <v>0</v>
      </c>
      <c r="AD55" s="85">
        <v>0</v>
      </c>
      <c r="AE55" s="85">
        <v>6.9999999999999999E-4</v>
      </c>
      <c r="AF55" s="86">
        <v>2.0000000000000001E-4</v>
      </c>
    </row>
    <row r="56" spans="1:32" x14ac:dyDescent="0.4">
      <c r="A56" s="36" t="s">
        <v>125</v>
      </c>
      <c r="B56" s="37" t="s">
        <v>119</v>
      </c>
      <c r="C56" s="38">
        <v>45530.463553240741</v>
      </c>
      <c r="D56" s="39">
        <v>-5.9999999999999995E-4</v>
      </c>
      <c r="E56" s="39">
        <v>1.9400000000000001E-2</v>
      </c>
      <c r="F56" s="39">
        <v>2.8E-3</v>
      </c>
      <c r="G56" s="39">
        <v>-3.3E-3</v>
      </c>
      <c r="H56" s="39">
        <v>1E-4</v>
      </c>
      <c r="I56" s="39">
        <v>-1E-4</v>
      </c>
      <c r="J56" s="39" t="s">
        <v>127</v>
      </c>
      <c r="K56" s="39">
        <v>2.0000000000000001E-4</v>
      </c>
      <c r="L56" s="39">
        <v>-1.6999999999999999E-3</v>
      </c>
      <c r="M56" s="39">
        <v>-1.0200000000000001E-2</v>
      </c>
      <c r="N56" s="39">
        <v>4.0000000000000002E-4</v>
      </c>
      <c r="O56" s="39">
        <v>3.61E-2</v>
      </c>
      <c r="P56" s="39">
        <v>2.7900000000000001E-2</v>
      </c>
      <c r="Q56" s="39">
        <v>5.8999999999999999E-3</v>
      </c>
      <c r="R56" s="39">
        <v>6.8999999999999999E-3</v>
      </c>
      <c r="S56" s="39">
        <v>99.387600000000006</v>
      </c>
      <c r="T56" s="39">
        <v>1.6000000000000001E-3</v>
      </c>
      <c r="U56" s="39">
        <v>-1.06E-2</v>
      </c>
      <c r="V56" s="39">
        <v>-2.3E-3</v>
      </c>
      <c r="W56" s="39">
        <v>3.5000000000000001E-3</v>
      </c>
      <c r="X56" s="39">
        <v>-4.0000000000000001E-3</v>
      </c>
      <c r="Y56" s="39">
        <v>-1.7399999999999999E-2</v>
      </c>
      <c r="Z56" s="39">
        <v>0.12870000000000001</v>
      </c>
      <c r="AA56" s="39">
        <v>3.5200000000000002E-2</v>
      </c>
      <c r="AB56" s="39">
        <v>1.89E-2</v>
      </c>
      <c r="AC56" s="39">
        <v>2.0000000000000001E-4</v>
      </c>
      <c r="AD56" s="39">
        <v>2.9999999999999997E-4</v>
      </c>
      <c r="AE56" s="39">
        <v>4.0000000000000002E-4</v>
      </c>
      <c r="AF56" s="40">
        <v>2.5999999999999999E-3</v>
      </c>
    </row>
    <row r="57" spans="1:32" x14ac:dyDescent="0.4">
      <c r="A57" s="87" t="s">
        <v>622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0.99387600000000009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4">
      <c r="A58" s="36" t="s">
        <v>128</v>
      </c>
      <c r="B58" s="37" t="s">
        <v>119</v>
      </c>
      <c r="C58" s="38">
        <v>45530.465300925927</v>
      </c>
      <c r="D58" s="39">
        <v>5.0000000000000001E-4</v>
      </c>
      <c r="E58" s="39">
        <v>5.1900000000000002E-2</v>
      </c>
      <c r="F58" s="39">
        <v>3.3E-3</v>
      </c>
      <c r="G58" s="39">
        <v>5.3E-3</v>
      </c>
      <c r="H58" s="39">
        <v>2.2000000000000001E-3</v>
      </c>
      <c r="I58" s="39">
        <v>-1E-4</v>
      </c>
      <c r="J58" s="39">
        <v>1010.9843</v>
      </c>
      <c r="K58" s="39">
        <v>8.6E-3</v>
      </c>
      <c r="L58" s="39">
        <v>2.0000000000000001E-4</v>
      </c>
      <c r="M58" s="39">
        <v>1.6000000000000001E-3</v>
      </c>
      <c r="N58" s="39">
        <v>3.0000000000000001E-3</v>
      </c>
      <c r="O58" s="39">
        <v>1.9900000000000001E-2</v>
      </c>
      <c r="P58" s="39">
        <v>3.0300000000000001E-2</v>
      </c>
      <c r="Q58" s="39">
        <v>-1.1999999999999999E-3</v>
      </c>
      <c r="R58" s="39">
        <v>1026.6746000000001</v>
      </c>
      <c r="S58" s="39">
        <v>2.6700000000000002E-2</v>
      </c>
      <c r="T58" s="39">
        <v>1.6000000000000001E-3</v>
      </c>
      <c r="U58" s="39">
        <v>3.8E-3</v>
      </c>
      <c r="V58" s="39">
        <v>3.5999999999999999E-3</v>
      </c>
      <c r="W58" s="39">
        <v>8.5000000000000006E-3</v>
      </c>
      <c r="X58" s="39">
        <v>1.5E-3</v>
      </c>
      <c r="Y58" s="39">
        <v>4.2999999999999997E-2</v>
      </c>
      <c r="Z58" s="39">
        <v>0.1095</v>
      </c>
      <c r="AA58" s="39">
        <v>8.9999999999999993E-3</v>
      </c>
      <c r="AB58" s="39">
        <v>2.7400000000000001E-2</v>
      </c>
      <c r="AC58" s="39">
        <v>8.0000000000000002E-3</v>
      </c>
      <c r="AD58" s="39">
        <v>-2.9999999999999997E-4</v>
      </c>
      <c r="AE58" s="39">
        <v>1.5E-3</v>
      </c>
      <c r="AF58" s="40">
        <v>1.41E-2</v>
      </c>
    </row>
    <row r="59" spans="1:32" x14ac:dyDescent="0.4">
      <c r="A59" s="87" t="s">
        <v>622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1.0109843000000001</v>
      </c>
      <c r="K59" s="85"/>
      <c r="L59" s="85"/>
      <c r="M59" s="85"/>
      <c r="N59" s="85"/>
      <c r="O59" s="85"/>
      <c r="P59" s="85"/>
      <c r="Q59" s="85"/>
      <c r="R59" s="89">
        <f>IFERROR(R58/R$18," ")</f>
        <v>1.0266746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4">
      <c r="A60" s="82" t="s">
        <v>118</v>
      </c>
      <c r="B60" s="83" t="s">
        <v>119</v>
      </c>
      <c r="C60" s="84">
        <v>45530.467048611114</v>
      </c>
      <c r="D60" s="85">
        <v>0</v>
      </c>
      <c r="E60" s="85">
        <v>-2.8999999999999998E-3</v>
      </c>
      <c r="F60" s="85">
        <v>6.9999999999999999E-4</v>
      </c>
      <c r="G60" s="85">
        <v>0</v>
      </c>
      <c r="H60" s="85">
        <v>1E-4</v>
      </c>
      <c r="I60" s="85">
        <v>-2.0000000000000001E-4</v>
      </c>
      <c r="J60" s="85">
        <v>5.0000000000000001E-4</v>
      </c>
      <c r="K60" s="85">
        <v>0</v>
      </c>
      <c r="L60" s="85">
        <v>2.9999999999999997E-4</v>
      </c>
      <c r="M60" s="85">
        <v>-2.0000000000000001E-4</v>
      </c>
      <c r="N60" s="85">
        <v>0</v>
      </c>
      <c r="O60" s="85">
        <v>2E-3</v>
      </c>
      <c r="P60" s="85">
        <v>3.7100000000000001E-2</v>
      </c>
      <c r="Q60" s="85">
        <v>-2.3999999999999998E-3</v>
      </c>
      <c r="R60" s="85">
        <v>3.3E-3</v>
      </c>
      <c r="S60" s="85">
        <v>5.0000000000000001E-4</v>
      </c>
      <c r="T60" s="85">
        <v>1.2999999999999999E-3</v>
      </c>
      <c r="U60" s="85">
        <v>-8.0999999999999996E-3</v>
      </c>
      <c r="V60" s="85">
        <v>2.9999999999999997E-4</v>
      </c>
      <c r="W60" s="85">
        <v>5.0000000000000001E-4</v>
      </c>
      <c r="X60" s="85">
        <v>-7.4999999999999997E-3</v>
      </c>
      <c r="Y60" s="85">
        <v>-1.8E-3</v>
      </c>
      <c r="Z60" s="85">
        <v>0.108</v>
      </c>
      <c r="AA60" s="85">
        <v>9.1999999999999998E-3</v>
      </c>
      <c r="AB60" s="85">
        <v>2.0999999999999999E-3</v>
      </c>
      <c r="AC60" s="85">
        <v>0</v>
      </c>
      <c r="AD60" s="85">
        <v>-1E-4</v>
      </c>
      <c r="AE60" s="85">
        <v>1E-4</v>
      </c>
      <c r="AF60" s="86">
        <v>4.0000000000000002E-4</v>
      </c>
    </row>
    <row r="61" spans="1:32" x14ac:dyDescent="0.4">
      <c r="A61" s="82" t="s">
        <v>120</v>
      </c>
      <c r="B61" s="83" t="s">
        <v>119</v>
      </c>
      <c r="C61" s="84">
        <v>45530.468784722223</v>
      </c>
      <c r="D61" s="85">
        <v>-1E-4</v>
      </c>
      <c r="E61" s="85">
        <v>-4.0000000000000002E-4</v>
      </c>
      <c r="F61" s="85">
        <v>-1E-4</v>
      </c>
      <c r="G61" s="85">
        <v>-2.9999999999999997E-4</v>
      </c>
      <c r="H61" s="85">
        <v>1E-4</v>
      </c>
      <c r="I61" s="85">
        <v>0</v>
      </c>
      <c r="J61" s="85">
        <v>-7.7999999999999996E-3</v>
      </c>
      <c r="K61" s="85">
        <v>0</v>
      </c>
      <c r="L61" s="85">
        <v>6.9999999999999999E-4</v>
      </c>
      <c r="M61" s="85">
        <v>-2.0000000000000001E-4</v>
      </c>
      <c r="N61" s="85">
        <v>6.9999999999999999E-4</v>
      </c>
      <c r="O61" s="85">
        <v>8.9999999999999998E-4</v>
      </c>
      <c r="P61" s="85">
        <v>3.8300000000000001E-2</v>
      </c>
      <c r="Q61" s="85">
        <v>-3.2000000000000002E-3</v>
      </c>
      <c r="R61" s="85">
        <v>4.0000000000000002E-4</v>
      </c>
      <c r="S61" s="85">
        <v>1E-4</v>
      </c>
      <c r="T61" s="85">
        <v>1E-3</v>
      </c>
      <c r="U61" s="85">
        <v>-9.5999999999999992E-3</v>
      </c>
      <c r="V61" s="85">
        <v>-1E-4</v>
      </c>
      <c r="W61" s="85">
        <v>3.3E-3</v>
      </c>
      <c r="X61" s="85">
        <v>-8.0999999999999996E-3</v>
      </c>
      <c r="Y61" s="85">
        <v>-3.2000000000000002E-3</v>
      </c>
      <c r="Z61" s="85">
        <v>0.1103</v>
      </c>
      <c r="AA61" s="85">
        <v>5.5999999999999999E-3</v>
      </c>
      <c r="AB61" s="85">
        <v>1.6999999999999999E-3</v>
      </c>
      <c r="AC61" s="85">
        <v>0</v>
      </c>
      <c r="AD61" s="85">
        <v>-1E-4</v>
      </c>
      <c r="AE61" s="85">
        <v>0</v>
      </c>
      <c r="AF61" s="86">
        <v>5.0000000000000001E-4</v>
      </c>
    </row>
    <row r="62" spans="1:32" x14ac:dyDescent="0.4">
      <c r="A62" s="36" t="s">
        <v>129</v>
      </c>
      <c r="B62" s="37" t="s">
        <v>119</v>
      </c>
      <c r="C62" s="38">
        <v>45530.470532407409</v>
      </c>
      <c r="D62" s="39">
        <v>8.9999999999999998E-4</v>
      </c>
      <c r="E62" s="39">
        <v>8.8000000000000005E-3</v>
      </c>
      <c r="F62" s="39">
        <v>4.7999999999999996E-3</v>
      </c>
      <c r="G62" s="39">
        <v>4.0000000000000002E-4</v>
      </c>
      <c r="H62" s="39">
        <v>0</v>
      </c>
      <c r="I62" s="39">
        <v>-5.9999999999999995E-4</v>
      </c>
      <c r="J62" s="39">
        <v>0.1258</v>
      </c>
      <c r="K62" s="39">
        <v>1E-4</v>
      </c>
      <c r="L62" s="39">
        <v>1E-4</v>
      </c>
      <c r="M62" s="39">
        <v>-1E-4</v>
      </c>
      <c r="N62" s="39">
        <v>-2.9999999999999997E-4</v>
      </c>
      <c r="O62" s="39">
        <v>1.11E-2</v>
      </c>
      <c r="P62" s="39">
        <v>1.72E-2</v>
      </c>
      <c r="Q62" s="39">
        <v>-2E-3</v>
      </c>
      <c r="R62" s="39">
        <v>2.47E-2</v>
      </c>
      <c r="S62" s="39">
        <v>1E-3</v>
      </c>
      <c r="T62" s="39">
        <v>1.4E-3</v>
      </c>
      <c r="U62" s="39">
        <v>-6.3E-3</v>
      </c>
      <c r="V62" s="39">
        <v>-1E-3</v>
      </c>
      <c r="W62" s="39">
        <v>2.8E-3</v>
      </c>
      <c r="X62" s="39">
        <v>-1.0999999999999999E-2</v>
      </c>
      <c r="Y62" s="39">
        <v>-3.2000000000000002E-3</v>
      </c>
      <c r="Z62" s="39">
        <v>0.1089</v>
      </c>
      <c r="AA62" s="39">
        <v>4.1999999999999997E-3</v>
      </c>
      <c r="AB62" s="39">
        <v>1.3100000000000001E-2</v>
      </c>
      <c r="AC62" s="39">
        <v>1E-4</v>
      </c>
      <c r="AD62" s="39">
        <v>19.8735</v>
      </c>
      <c r="AE62" s="39">
        <v>-6.9999999999999999E-4</v>
      </c>
      <c r="AF62" s="40">
        <v>1.5E-3</v>
      </c>
    </row>
    <row r="63" spans="1:32" x14ac:dyDescent="0.4">
      <c r="A63" s="87" t="s">
        <v>622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>
        <f>IFERROR(AD62/AD$19," ")</f>
        <v>0.99367499999999997</v>
      </c>
      <c r="AE63" s="85"/>
      <c r="AF63" s="86"/>
    </row>
    <row r="64" spans="1:32" x14ac:dyDescent="0.4">
      <c r="A64" s="82" t="s">
        <v>118</v>
      </c>
      <c r="B64" s="83" t="s">
        <v>119</v>
      </c>
      <c r="C64" s="84">
        <v>45530.472280092596</v>
      </c>
      <c r="D64" s="85">
        <v>2.9999999999999997E-4</v>
      </c>
      <c r="E64" s="85">
        <v>2.9999999999999997E-4</v>
      </c>
      <c r="F64" s="85">
        <v>5.9999999999999995E-4</v>
      </c>
      <c r="G64" s="85">
        <v>-8.0000000000000004E-4</v>
      </c>
      <c r="H64" s="85">
        <v>1E-4</v>
      </c>
      <c r="I64" s="85">
        <v>-2.0000000000000001E-4</v>
      </c>
      <c r="J64" s="85">
        <v>-6.6E-3</v>
      </c>
      <c r="K64" s="85">
        <v>0</v>
      </c>
      <c r="L64" s="85">
        <v>-1E-4</v>
      </c>
      <c r="M64" s="85">
        <v>-1E-4</v>
      </c>
      <c r="N64" s="85">
        <v>8.0000000000000004E-4</v>
      </c>
      <c r="O64" s="85">
        <v>2.9999999999999997E-4</v>
      </c>
      <c r="P64" s="85">
        <v>3.3000000000000002E-2</v>
      </c>
      <c r="Q64" s="85">
        <v>-1.8E-3</v>
      </c>
      <c r="R64" s="85">
        <v>-4.1000000000000003E-3</v>
      </c>
      <c r="S64" s="85">
        <v>-2.0000000000000001E-4</v>
      </c>
      <c r="T64" s="85">
        <v>1.6000000000000001E-3</v>
      </c>
      <c r="U64" s="85">
        <v>-0.01</v>
      </c>
      <c r="V64" s="85">
        <v>-5.0000000000000001E-4</v>
      </c>
      <c r="W64" s="85">
        <v>1.9E-3</v>
      </c>
      <c r="X64" s="85">
        <v>-7.7000000000000002E-3</v>
      </c>
      <c r="Y64" s="85">
        <v>2.0000000000000001E-4</v>
      </c>
      <c r="Z64" s="85">
        <v>0.1111</v>
      </c>
      <c r="AA64" s="85">
        <v>9.1000000000000004E-3</v>
      </c>
      <c r="AB64" s="85">
        <v>1.5E-3</v>
      </c>
      <c r="AC64" s="85">
        <v>0</v>
      </c>
      <c r="AD64" s="85">
        <v>1.5E-3</v>
      </c>
      <c r="AE64" s="85">
        <v>1E-4</v>
      </c>
      <c r="AF64" s="86">
        <v>5.0000000000000001E-4</v>
      </c>
    </row>
    <row r="65" spans="1:32" x14ac:dyDescent="0.4">
      <c r="A65" s="82" t="s">
        <v>120</v>
      </c>
      <c r="B65" s="83" t="s">
        <v>119</v>
      </c>
      <c r="C65" s="84">
        <v>45530.474016203705</v>
      </c>
      <c r="D65" s="85">
        <v>1E-4</v>
      </c>
      <c r="E65" s="85">
        <v>-3.0000000000000001E-3</v>
      </c>
      <c r="F65" s="85">
        <v>1.1999999999999999E-3</v>
      </c>
      <c r="G65" s="85">
        <v>-1.1999999999999999E-3</v>
      </c>
      <c r="H65" s="85">
        <v>1E-4</v>
      </c>
      <c r="I65" s="85">
        <v>-1E-4</v>
      </c>
      <c r="J65" s="85">
        <v>-8.2000000000000007E-3</v>
      </c>
      <c r="K65" s="85">
        <v>-1E-4</v>
      </c>
      <c r="L65" s="85">
        <v>6.9999999999999999E-4</v>
      </c>
      <c r="M65" s="85">
        <v>-1E-4</v>
      </c>
      <c r="N65" s="85">
        <v>5.9999999999999995E-4</v>
      </c>
      <c r="O65" s="85">
        <v>-2.0000000000000001E-4</v>
      </c>
      <c r="P65" s="85">
        <v>4.2799999999999998E-2</v>
      </c>
      <c r="Q65" s="85">
        <v>5.4999999999999997E-3</v>
      </c>
      <c r="R65" s="85">
        <v>-7.6E-3</v>
      </c>
      <c r="S65" s="85">
        <v>-2.0000000000000001E-4</v>
      </c>
      <c r="T65" s="85">
        <v>6.9999999999999999E-4</v>
      </c>
      <c r="U65" s="85">
        <v>-1.03E-2</v>
      </c>
      <c r="V65" s="85">
        <v>-1.1000000000000001E-3</v>
      </c>
      <c r="W65" s="85">
        <v>3.3E-3</v>
      </c>
      <c r="X65" s="85">
        <v>-7.1999999999999998E-3</v>
      </c>
      <c r="Y65" s="85">
        <v>1.5E-3</v>
      </c>
      <c r="Z65" s="85">
        <v>0.10630000000000001</v>
      </c>
      <c r="AA65" s="85">
        <v>9.1999999999999998E-3</v>
      </c>
      <c r="AB65" s="85">
        <v>2.5000000000000001E-3</v>
      </c>
      <c r="AC65" s="85">
        <v>0</v>
      </c>
      <c r="AD65" s="85">
        <v>4.0000000000000002E-4</v>
      </c>
      <c r="AE65" s="85">
        <v>2.9999999999999997E-4</v>
      </c>
      <c r="AF65" s="86">
        <v>2.0000000000000001E-4</v>
      </c>
    </row>
    <row r="66" spans="1:32" x14ac:dyDescent="0.4">
      <c r="A66" s="82" t="s">
        <v>131</v>
      </c>
      <c r="B66" s="83" t="s">
        <v>119</v>
      </c>
      <c r="C66" s="84">
        <v>45530.475752314815</v>
      </c>
      <c r="D66" s="85">
        <v>-1E-4</v>
      </c>
      <c r="E66" s="85">
        <v>-3.0999999999999999E-3</v>
      </c>
      <c r="F66" s="85">
        <v>-1.1000000000000001E-3</v>
      </c>
      <c r="G66" s="85">
        <v>-1.4E-3</v>
      </c>
      <c r="H66" s="85">
        <v>0</v>
      </c>
      <c r="I66" s="85">
        <v>-2.0000000000000001E-4</v>
      </c>
      <c r="J66" s="85">
        <v>-1.43E-2</v>
      </c>
      <c r="K66" s="85">
        <v>-1E-4</v>
      </c>
      <c r="L66" s="85">
        <v>5.0000000000000001E-4</v>
      </c>
      <c r="M66" s="85">
        <v>-1E-4</v>
      </c>
      <c r="N66" s="85">
        <v>4.0000000000000002E-4</v>
      </c>
      <c r="O66" s="85">
        <v>6.9999999999999999E-4</v>
      </c>
      <c r="P66" s="85">
        <v>3.1199999999999999E-2</v>
      </c>
      <c r="Q66" s="85">
        <v>-4.1000000000000003E-3</v>
      </c>
      <c r="R66" s="85">
        <v>-2.5999999999999999E-3</v>
      </c>
      <c r="S66" s="85">
        <v>-2.0000000000000001E-4</v>
      </c>
      <c r="T66" s="85">
        <v>1.5E-3</v>
      </c>
      <c r="U66" s="85">
        <v>-1.2699999999999999E-2</v>
      </c>
      <c r="V66" s="85">
        <v>-1.1000000000000001E-3</v>
      </c>
      <c r="W66" s="85">
        <v>3.7000000000000002E-3</v>
      </c>
      <c r="X66" s="85">
        <v>-6.1000000000000004E-3</v>
      </c>
      <c r="Y66" s="85">
        <v>-4.7999999999999996E-3</v>
      </c>
      <c r="Z66" s="85">
        <v>0.1089</v>
      </c>
      <c r="AA66" s="85">
        <v>1.3599999999999999E-2</v>
      </c>
      <c r="AB66" s="85">
        <v>1.1000000000000001E-3</v>
      </c>
      <c r="AC66" s="85">
        <v>0</v>
      </c>
      <c r="AD66" s="85">
        <v>1E-4</v>
      </c>
      <c r="AE66" s="85">
        <v>0</v>
      </c>
      <c r="AF66" s="86">
        <v>-1E-4</v>
      </c>
    </row>
    <row r="67" spans="1:32" x14ac:dyDescent="0.4">
      <c r="A67" s="46" t="s">
        <v>132</v>
      </c>
      <c r="B67" s="47" t="s">
        <v>119</v>
      </c>
      <c r="C67" s="48">
        <v>45530.477500000001</v>
      </c>
      <c r="D67" s="49">
        <v>4.9618000000000002</v>
      </c>
      <c r="E67" s="49">
        <v>4.8891</v>
      </c>
      <c r="F67" s="49">
        <v>4.9595000000000002</v>
      </c>
      <c r="G67" s="49">
        <v>4.8833000000000002</v>
      </c>
      <c r="H67" s="49">
        <v>4.8491999999999997</v>
      </c>
      <c r="I67" s="49">
        <v>4.8376999999999999</v>
      </c>
      <c r="J67" s="49">
        <v>4.9432</v>
      </c>
      <c r="K67" s="49">
        <v>4.8909000000000002</v>
      </c>
      <c r="L67" s="49">
        <v>4.8735999999999997</v>
      </c>
      <c r="M67" s="49">
        <v>4.8898000000000001</v>
      </c>
      <c r="N67" s="49">
        <v>4.6593999999999998</v>
      </c>
      <c r="O67" s="49">
        <v>4.9180999999999999</v>
      </c>
      <c r="P67" s="49">
        <v>4.8811</v>
      </c>
      <c r="Q67" s="49">
        <v>4.8129</v>
      </c>
      <c r="R67" s="49">
        <v>4.9672999999999998</v>
      </c>
      <c r="S67" s="49">
        <v>4.9005000000000001</v>
      </c>
      <c r="T67" s="49">
        <v>4.9833999999999996</v>
      </c>
      <c r="U67" s="49">
        <v>4.8673999999999999</v>
      </c>
      <c r="V67" s="49">
        <v>4.8768000000000002</v>
      </c>
      <c r="W67" s="49">
        <v>4.9180999999999999</v>
      </c>
      <c r="X67" s="49">
        <v>5.0052000000000003</v>
      </c>
      <c r="Y67" s="49">
        <v>4.8413000000000004</v>
      </c>
      <c r="Z67" s="49">
        <v>5.1573000000000002</v>
      </c>
      <c r="AA67" s="49">
        <v>4.9203999999999999</v>
      </c>
      <c r="AB67" s="49">
        <v>4.67</v>
      </c>
      <c r="AC67" s="49">
        <v>4.9617000000000004</v>
      </c>
      <c r="AD67" s="49">
        <v>4.9406999999999996</v>
      </c>
      <c r="AE67" s="49">
        <v>4.9340000000000002</v>
      </c>
      <c r="AF67" s="50">
        <v>4.8208000000000002</v>
      </c>
    </row>
    <row r="68" spans="1:32" x14ac:dyDescent="0.4">
      <c r="A68" s="87" t="s">
        <v>622</v>
      </c>
      <c r="B68" s="52"/>
      <c r="C68" s="88"/>
      <c r="D68" s="90">
        <f t="shared" ref="D68:AF68" si="0">IFERROR(D67/D$23," ")</f>
        <v>0.99236000000000002</v>
      </c>
      <c r="E68" s="90">
        <f t="shared" si="0"/>
        <v>0.97782000000000002</v>
      </c>
      <c r="F68" s="90">
        <f t="shared" si="0"/>
        <v>0.9919</v>
      </c>
      <c r="G68" s="90">
        <f t="shared" si="0"/>
        <v>0.97666000000000008</v>
      </c>
      <c r="H68" s="90">
        <f t="shared" si="0"/>
        <v>0.96983999999999992</v>
      </c>
      <c r="I68" s="90">
        <f t="shared" si="0"/>
        <v>0.96753999999999996</v>
      </c>
      <c r="J68" s="90">
        <f t="shared" si="0"/>
        <v>0.98863999999999996</v>
      </c>
      <c r="K68" s="90">
        <f t="shared" si="0"/>
        <v>0.97818000000000005</v>
      </c>
      <c r="L68" s="90">
        <f t="shared" si="0"/>
        <v>0.97471999999999992</v>
      </c>
      <c r="M68" s="90">
        <f t="shared" si="0"/>
        <v>0.97796000000000005</v>
      </c>
      <c r="N68" s="90">
        <f t="shared" si="0"/>
        <v>0.93187999999999993</v>
      </c>
      <c r="O68" s="90">
        <f t="shared" si="0"/>
        <v>0.98361999999999994</v>
      </c>
      <c r="P68" s="90">
        <f t="shared" si="0"/>
        <v>0.97621999999999998</v>
      </c>
      <c r="Q68" s="90">
        <f t="shared" si="0"/>
        <v>0.96257999999999999</v>
      </c>
      <c r="R68" s="90">
        <f t="shared" si="0"/>
        <v>0.99346000000000001</v>
      </c>
      <c r="S68" s="90">
        <f t="shared" si="0"/>
        <v>0.98009999999999997</v>
      </c>
      <c r="T68" s="90">
        <f t="shared" si="0"/>
        <v>0.9966799999999999</v>
      </c>
      <c r="U68" s="90">
        <f t="shared" si="0"/>
        <v>0.97348000000000001</v>
      </c>
      <c r="V68" s="90">
        <f t="shared" si="0"/>
        <v>0.97536</v>
      </c>
      <c r="W68" s="90">
        <f t="shared" si="0"/>
        <v>0.98361999999999994</v>
      </c>
      <c r="X68" s="90">
        <f t="shared" si="0"/>
        <v>1.0010400000000002</v>
      </c>
      <c r="Y68" s="90">
        <f t="shared" si="0"/>
        <v>0.96826000000000012</v>
      </c>
      <c r="Z68" s="90">
        <f t="shared" si="0"/>
        <v>1.03146</v>
      </c>
      <c r="AA68" s="90">
        <f t="shared" si="0"/>
        <v>0.98407999999999995</v>
      </c>
      <c r="AB68" s="90">
        <f t="shared" si="0"/>
        <v>0.93399999999999994</v>
      </c>
      <c r="AC68" s="90">
        <f t="shared" si="0"/>
        <v>0.99234000000000011</v>
      </c>
      <c r="AD68" s="90">
        <f t="shared" si="0"/>
        <v>0.98813999999999991</v>
      </c>
      <c r="AE68" s="90">
        <f t="shared" si="0"/>
        <v>0.98680000000000001</v>
      </c>
      <c r="AF68" s="92">
        <f t="shared" si="0"/>
        <v>0.96416000000000002</v>
      </c>
    </row>
    <row r="69" spans="1:32" x14ac:dyDescent="0.4">
      <c r="A69" s="82" t="s">
        <v>120</v>
      </c>
      <c r="B69" s="83" t="s">
        <v>119</v>
      </c>
      <c r="C69" s="84">
        <v>45530.479247685187</v>
      </c>
      <c r="D69" s="85">
        <v>2.9999999999999997E-4</v>
      </c>
      <c r="E69" s="85">
        <v>-2.3999999999999998E-3</v>
      </c>
      <c r="F69" s="85">
        <v>1.4800000000000001E-2</v>
      </c>
      <c r="G69" s="85">
        <v>-2.0000000000000001E-4</v>
      </c>
      <c r="H69" s="85">
        <v>2.0000000000000001E-4</v>
      </c>
      <c r="I69" s="85">
        <v>0</v>
      </c>
      <c r="J69" s="85">
        <v>-1.26E-2</v>
      </c>
      <c r="K69" s="85">
        <v>2.0000000000000001E-4</v>
      </c>
      <c r="L69" s="85">
        <v>2.0000000000000001E-4</v>
      </c>
      <c r="M69" s="85">
        <v>-1E-4</v>
      </c>
      <c r="N69" s="85">
        <v>2.0000000000000001E-4</v>
      </c>
      <c r="O69" s="85">
        <v>-8.0000000000000004E-4</v>
      </c>
      <c r="P69" s="85">
        <v>3.4000000000000002E-2</v>
      </c>
      <c r="Q69" s="85">
        <v>1.03E-2</v>
      </c>
      <c r="R69" s="85">
        <v>-3.8E-3</v>
      </c>
      <c r="S69" s="85">
        <v>-2.9999999999999997E-4</v>
      </c>
      <c r="T69" s="85">
        <v>4.4999999999999998E-2</v>
      </c>
      <c r="U69" s="85">
        <v>-1.12E-2</v>
      </c>
      <c r="V69" s="85">
        <v>-2.0000000000000001E-4</v>
      </c>
      <c r="W69" s="85">
        <v>8.0000000000000004E-4</v>
      </c>
      <c r="X69" s="85">
        <v>-6.8999999999999999E-3</v>
      </c>
      <c r="Y69" s="85">
        <v>-3.8999999999999998E-3</v>
      </c>
      <c r="Z69" s="85">
        <v>0.12039999999999999</v>
      </c>
      <c r="AA69" s="85">
        <v>2.5499999999999998E-2</v>
      </c>
      <c r="AB69" s="85">
        <v>2.5999999999999999E-3</v>
      </c>
      <c r="AC69" s="85">
        <v>1E-4</v>
      </c>
      <c r="AD69" s="85">
        <v>1.2999999999999999E-3</v>
      </c>
      <c r="AE69" s="85">
        <v>5.0000000000000001E-4</v>
      </c>
      <c r="AF69" s="86">
        <v>4.0000000000000002E-4</v>
      </c>
    </row>
    <row r="70" spans="1:32" x14ac:dyDescent="0.4">
      <c r="A70" s="82" t="s">
        <v>133</v>
      </c>
      <c r="B70" s="83" t="s">
        <v>119</v>
      </c>
      <c r="C70" s="84">
        <v>45530.480983796297</v>
      </c>
      <c r="D70" s="85">
        <v>-2.0000000000000001E-4</v>
      </c>
      <c r="E70" s="85">
        <v>-2.2000000000000001E-3</v>
      </c>
      <c r="F70" s="85">
        <v>3.5000000000000001E-3</v>
      </c>
      <c r="G70" s="85">
        <v>2.0000000000000001E-4</v>
      </c>
      <c r="H70" s="85">
        <v>0</v>
      </c>
      <c r="I70" s="85">
        <v>-1E-4</v>
      </c>
      <c r="J70" s="85">
        <v>-1.8700000000000001E-2</v>
      </c>
      <c r="K70" s="85">
        <v>0</v>
      </c>
      <c r="L70" s="85">
        <v>4.0000000000000002E-4</v>
      </c>
      <c r="M70" s="85">
        <v>-2.9999999999999997E-4</v>
      </c>
      <c r="N70" s="85">
        <v>5.0000000000000001E-4</v>
      </c>
      <c r="O70" s="85">
        <v>5.0000000000000001E-4</v>
      </c>
      <c r="P70" s="85">
        <v>3.3599999999999998E-2</v>
      </c>
      <c r="Q70" s="85">
        <v>5.4000000000000003E-3</v>
      </c>
      <c r="R70" s="85">
        <v>-2.5999999999999999E-3</v>
      </c>
      <c r="S70" s="85">
        <v>0</v>
      </c>
      <c r="T70" s="85">
        <v>1.32E-2</v>
      </c>
      <c r="U70" s="85">
        <v>-9.4999999999999998E-3</v>
      </c>
      <c r="V70" s="85">
        <v>0</v>
      </c>
      <c r="W70" s="85">
        <v>6.1999999999999998E-3</v>
      </c>
      <c r="X70" s="85">
        <v>-7.9000000000000008E-3</v>
      </c>
      <c r="Y70" s="85">
        <v>-2.3999999999999998E-3</v>
      </c>
      <c r="Z70" s="85">
        <v>0.1179</v>
      </c>
      <c r="AA70" s="85">
        <v>1.6400000000000001E-2</v>
      </c>
      <c r="AB70" s="85">
        <v>8.0000000000000004E-4</v>
      </c>
      <c r="AC70" s="85">
        <v>0</v>
      </c>
      <c r="AD70" s="85">
        <v>4.0000000000000002E-4</v>
      </c>
      <c r="AE70" s="85">
        <v>-1E-4</v>
      </c>
      <c r="AF70" s="86">
        <v>0</v>
      </c>
    </row>
    <row r="71" spans="1:32" x14ac:dyDescent="0.4">
      <c r="A71" s="41" t="s">
        <v>134</v>
      </c>
      <c r="B71" s="42" t="s">
        <v>119</v>
      </c>
      <c r="C71" s="43">
        <v>45530.482731481483</v>
      </c>
      <c r="D71" s="44">
        <v>0.47710000000000002</v>
      </c>
      <c r="E71" s="44">
        <v>0.47649999999999998</v>
      </c>
      <c r="F71" s="44">
        <v>0.47110000000000002</v>
      </c>
      <c r="G71" s="44">
        <v>0.47460000000000002</v>
      </c>
      <c r="H71" s="44">
        <v>0.46800000000000003</v>
      </c>
      <c r="I71" s="44">
        <v>0.47549999999999998</v>
      </c>
      <c r="J71" s="44">
        <v>0.4793</v>
      </c>
      <c r="K71" s="44">
        <v>0.47749999999999998</v>
      </c>
      <c r="L71" s="44">
        <v>0.47960000000000003</v>
      </c>
      <c r="M71" s="44">
        <v>0.48180000000000001</v>
      </c>
      <c r="N71" s="44">
        <v>0.45279999999999998</v>
      </c>
      <c r="O71" s="44">
        <v>0.4854</v>
      </c>
      <c r="P71" s="44">
        <v>0.47170000000000001</v>
      </c>
      <c r="Q71" s="44">
        <v>0.48330000000000001</v>
      </c>
      <c r="R71" s="44">
        <v>0.4657</v>
      </c>
      <c r="S71" s="44">
        <v>0.48720000000000002</v>
      </c>
      <c r="T71" s="44">
        <v>0.44950000000000001</v>
      </c>
      <c r="U71" s="44">
        <v>0.47570000000000001</v>
      </c>
      <c r="V71" s="44">
        <v>0.47970000000000002</v>
      </c>
      <c r="W71" s="44">
        <v>0.47599999999999998</v>
      </c>
      <c r="X71" s="44">
        <v>0.47699999999999998</v>
      </c>
      <c r="Y71" s="44">
        <v>0.46010000000000001</v>
      </c>
      <c r="Z71" s="44">
        <v>0.46739999999999998</v>
      </c>
      <c r="AA71" s="44">
        <v>0.46920000000000001</v>
      </c>
      <c r="AB71" s="44">
        <v>0.45689999999999997</v>
      </c>
      <c r="AC71" s="44">
        <v>0.48480000000000001</v>
      </c>
      <c r="AD71" s="44">
        <v>0.47560000000000002</v>
      </c>
      <c r="AE71" s="44">
        <v>0.47439999999999999</v>
      </c>
      <c r="AF71" s="45">
        <v>0.47060000000000002</v>
      </c>
    </row>
    <row r="72" spans="1:32" x14ac:dyDescent="0.4">
      <c r="A72" s="41" t="s">
        <v>136</v>
      </c>
      <c r="B72" s="42" t="s">
        <v>119</v>
      </c>
      <c r="C72" s="43">
        <v>45530.484479166669</v>
      </c>
      <c r="D72" s="44">
        <v>0.48020000000000002</v>
      </c>
      <c r="E72" s="44">
        <v>0.47639999999999999</v>
      </c>
      <c r="F72" s="44">
        <v>0.47549999999999998</v>
      </c>
      <c r="G72" s="44">
        <v>0.47789999999999999</v>
      </c>
      <c r="H72" s="44">
        <v>0.46839999999999998</v>
      </c>
      <c r="I72" s="44">
        <v>0.47710000000000002</v>
      </c>
      <c r="J72" s="44">
        <v>0.48520000000000002</v>
      </c>
      <c r="K72" s="44">
        <v>0.48110000000000003</v>
      </c>
      <c r="L72" s="44">
        <v>0.48280000000000001</v>
      </c>
      <c r="M72" s="44">
        <v>0.48530000000000001</v>
      </c>
      <c r="N72" s="44">
        <v>0.45629999999999998</v>
      </c>
      <c r="O72" s="44">
        <v>0.4859</v>
      </c>
      <c r="P72" s="44">
        <v>0.47589999999999999</v>
      </c>
      <c r="Q72" s="44">
        <v>0.48470000000000002</v>
      </c>
      <c r="R72" s="44">
        <v>0.47010000000000002</v>
      </c>
      <c r="S72" s="44">
        <v>0.4869</v>
      </c>
      <c r="T72" s="44">
        <v>0.4632</v>
      </c>
      <c r="U72" s="44">
        <v>0.48020000000000002</v>
      </c>
      <c r="V72" s="44">
        <v>0.48230000000000001</v>
      </c>
      <c r="W72" s="44">
        <v>0.4773</v>
      </c>
      <c r="X72" s="44">
        <v>0.48520000000000002</v>
      </c>
      <c r="Y72" s="44">
        <v>0.46550000000000002</v>
      </c>
      <c r="Z72" s="44">
        <v>0.5161</v>
      </c>
      <c r="AA72" s="44">
        <v>0.48080000000000001</v>
      </c>
      <c r="AB72" s="44">
        <v>0.45979999999999999</v>
      </c>
      <c r="AC72" s="44">
        <v>0.48559999999999998</v>
      </c>
      <c r="AD72" s="44">
        <v>0.47860000000000003</v>
      </c>
      <c r="AE72" s="44">
        <v>0.47699999999999998</v>
      </c>
      <c r="AF72" s="45">
        <v>0.47370000000000001</v>
      </c>
    </row>
    <row r="73" spans="1:32" x14ac:dyDescent="0.4">
      <c r="A73" s="87" t="s">
        <v>623</v>
      </c>
      <c r="B73" s="93"/>
      <c r="C73" s="93"/>
      <c r="D73" s="94">
        <f t="shared" ref="D73:P73" si="1">(ABS((D71-D72)/((D71+D72)/2)))</f>
        <v>6.4765486263449103E-3</v>
      </c>
      <c r="E73" s="94">
        <f t="shared" si="1"/>
        <v>2.0988561234125091E-4</v>
      </c>
      <c r="F73" s="94">
        <f t="shared" si="1"/>
        <v>9.2964293260087878E-3</v>
      </c>
      <c r="G73" s="94">
        <f t="shared" si="1"/>
        <v>6.9291338582676528E-3</v>
      </c>
      <c r="H73" s="94">
        <f t="shared" si="1"/>
        <v>8.5433575395120877E-4</v>
      </c>
      <c r="I73" s="94">
        <f t="shared" si="1"/>
        <v>3.3592273777032244E-3</v>
      </c>
      <c r="J73" s="94">
        <f t="shared" si="1"/>
        <v>1.2234318299637151E-2</v>
      </c>
      <c r="K73" s="94">
        <f t="shared" si="1"/>
        <v>7.5109534738160809E-3</v>
      </c>
      <c r="L73" s="94">
        <f t="shared" si="1"/>
        <v>6.6500415627597266E-3</v>
      </c>
      <c r="M73" s="94">
        <f t="shared" si="1"/>
        <v>7.2381346293041108E-3</v>
      </c>
      <c r="N73" s="94">
        <f t="shared" si="1"/>
        <v>7.6999230007699987E-3</v>
      </c>
      <c r="O73" s="94">
        <f t="shared" si="1"/>
        <v>1.0295480284155264E-3</v>
      </c>
      <c r="P73" s="94">
        <f t="shared" si="1"/>
        <v>8.8644997889404421E-3</v>
      </c>
      <c r="Q73" s="94">
        <f>(ABS((61-62)/((61+62)/2)))</f>
        <v>1.6260162601626018E-2</v>
      </c>
      <c r="R73" s="94">
        <f t="shared" ref="R73:AF73" si="2">(ABS((R71-R72)/((R71+R72)/2)))</f>
        <v>9.4037187433212554E-3</v>
      </c>
      <c r="S73" s="94">
        <f t="shared" si="2"/>
        <v>6.1595318755779181E-4</v>
      </c>
      <c r="T73" s="94">
        <f t="shared" si="2"/>
        <v>3.0020817355100229E-2</v>
      </c>
      <c r="U73" s="94">
        <f t="shared" si="2"/>
        <v>9.4152107961083878E-3</v>
      </c>
      <c r="V73" s="94">
        <f t="shared" si="2"/>
        <v>5.4054054054053875E-3</v>
      </c>
      <c r="W73" s="94">
        <f t="shared" si="2"/>
        <v>2.7273680897933984E-3</v>
      </c>
      <c r="X73" s="94">
        <f t="shared" si="2"/>
        <v>1.70442735398047E-2</v>
      </c>
      <c r="Y73" s="94">
        <f t="shared" si="2"/>
        <v>1.1668107173725186E-2</v>
      </c>
      <c r="Z73" s="94">
        <f t="shared" si="2"/>
        <v>9.903406202338591E-2</v>
      </c>
      <c r="AA73" s="94">
        <f t="shared" si="2"/>
        <v>2.4421052631578948E-2</v>
      </c>
      <c r="AB73" s="94">
        <f t="shared" si="2"/>
        <v>6.3270426529944664E-3</v>
      </c>
      <c r="AC73" s="94">
        <f t="shared" si="2"/>
        <v>1.6488046166528597E-3</v>
      </c>
      <c r="AD73" s="94">
        <f t="shared" si="2"/>
        <v>6.2879899392161024E-3</v>
      </c>
      <c r="AE73" s="94">
        <f t="shared" si="2"/>
        <v>5.4656295984864224E-3</v>
      </c>
      <c r="AF73" s="95">
        <f t="shared" si="2"/>
        <v>6.5657100497723006E-3</v>
      </c>
    </row>
    <row r="74" spans="1:32" x14ac:dyDescent="0.4">
      <c r="A74" s="41" t="s">
        <v>134</v>
      </c>
      <c r="B74" s="42" t="s">
        <v>119</v>
      </c>
      <c r="C74" s="43">
        <v>45530.482731481483</v>
      </c>
      <c r="D74" s="44">
        <v>0.47710000000000002</v>
      </c>
      <c r="E74" s="44">
        <v>0.47649999999999998</v>
      </c>
      <c r="F74" s="44">
        <v>0.47110000000000002</v>
      </c>
      <c r="G74" s="44">
        <v>0.47460000000000002</v>
      </c>
      <c r="H74" s="44">
        <v>0.46800000000000003</v>
      </c>
      <c r="I74" s="44">
        <v>0.47549999999999998</v>
      </c>
      <c r="J74" s="44">
        <v>0.4793</v>
      </c>
      <c r="K74" s="44">
        <v>0.47749999999999998</v>
      </c>
      <c r="L74" s="44">
        <v>0.47960000000000003</v>
      </c>
      <c r="M74" s="44">
        <v>0.48180000000000001</v>
      </c>
      <c r="N74" s="44">
        <v>0.45279999999999998</v>
      </c>
      <c r="O74" s="44">
        <v>0.4854</v>
      </c>
      <c r="P74" s="44">
        <v>0.47170000000000001</v>
      </c>
      <c r="Q74" s="44">
        <v>0.48330000000000001</v>
      </c>
      <c r="R74" s="44">
        <v>0.4657</v>
      </c>
      <c r="S74" s="44">
        <v>0.48720000000000002</v>
      </c>
      <c r="T74" s="44">
        <v>0.44950000000000001</v>
      </c>
      <c r="U74" s="44">
        <v>0.47570000000000001</v>
      </c>
      <c r="V74" s="44">
        <v>0.47970000000000002</v>
      </c>
      <c r="W74" s="44">
        <v>0.47599999999999998</v>
      </c>
      <c r="X74" s="44">
        <v>0.47699999999999998</v>
      </c>
      <c r="Y74" s="44">
        <v>0.46010000000000001</v>
      </c>
      <c r="Z74" s="44">
        <v>0.46739999999999998</v>
      </c>
      <c r="AA74" s="44">
        <v>0.46920000000000001</v>
      </c>
      <c r="AB74" s="44">
        <v>0.45689999999999997</v>
      </c>
      <c r="AC74" s="44">
        <v>0.48480000000000001</v>
      </c>
      <c r="AD74" s="44">
        <v>0.47560000000000002</v>
      </c>
      <c r="AE74" s="44">
        <v>0.47439999999999999</v>
      </c>
      <c r="AF74" s="45">
        <v>0.47060000000000002</v>
      </c>
    </row>
    <row r="75" spans="1:32" x14ac:dyDescent="0.4">
      <c r="A75" s="87" t="s">
        <v>622</v>
      </c>
      <c r="B75" s="52"/>
      <c r="C75" s="88"/>
      <c r="D75" s="90">
        <f t="shared" ref="D75:AF75" si="3">IFERROR(D74/D$20," ")</f>
        <v>0.95420000000000005</v>
      </c>
      <c r="E75" s="90">
        <f t="shared" si="3"/>
        <v>0.95299999999999996</v>
      </c>
      <c r="F75" s="90">
        <f t="shared" si="3"/>
        <v>0.94220000000000004</v>
      </c>
      <c r="G75" s="90">
        <f t="shared" si="3"/>
        <v>0.94920000000000004</v>
      </c>
      <c r="H75" s="90">
        <f t="shared" si="3"/>
        <v>0.93600000000000005</v>
      </c>
      <c r="I75" s="90">
        <f t="shared" si="3"/>
        <v>0.95099999999999996</v>
      </c>
      <c r="J75" s="90">
        <f t="shared" si="3"/>
        <v>0.95860000000000001</v>
      </c>
      <c r="K75" s="90">
        <f t="shared" si="3"/>
        <v>0.95499999999999996</v>
      </c>
      <c r="L75" s="90">
        <f t="shared" si="3"/>
        <v>0.95920000000000005</v>
      </c>
      <c r="M75" s="90">
        <f t="shared" si="3"/>
        <v>0.96360000000000001</v>
      </c>
      <c r="N75" s="90">
        <f t="shared" si="3"/>
        <v>0.90559999999999996</v>
      </c>
      <c r="O75" s="90">
        <f t="shared" si="3"/>
        <v>0.9708</v>
      </c>
      <c r="P75" s="90">
        <f t="shared" si="3"/>
        <v>0.94340000000000002</v>
      </c>
      <c r="Q75" s="90">
        <f t="shared" si="3"/>
        <v>0.96660000000000001</v>
      </c>
      <c r="R75" s="90">
        <f t="shared" si="3"/>
        <v>0.93140000000000001</v>
      </c>
      <c r="S75" s="90">
        <f t="shared" si="3"/>
        <v>0.97440000000000004</v>
      </c>
      <c r="T75" s="90">
        <f t="shared" si="3"/>
        <v>0.89900000000000002</v>
      </c>
      <c r="U75" s="90">
        <f t="shared" si="3"/>
        <v>0.95140000000000002</v>
      </c>
      <c r="V75" s="90">
        <f t="shared" si="3"/>
        <v>0.95940000000000003</v>
      </c>
      <c r="W75" s="90">
        <f t="shared" si="3"/>
        <v>0.95199999999999996</v>
      </c>
      <c r="X75" s="90">
        <f t="shared" si="3"/>
        <v>0.95399999999999996</v>
      </c>
      <c r="Y75" s="90">
        <f t="shared" si="3"/>
        <v>0.92020000000000002</v>
      </c>
      <c r="Z75" s="90">
        <f t="shared" si="3"/>
        <v>0.93479999999999996</v>
      </c>
      <c r="AA75" s="90">
        <f t="shared" si="3"/>
        <v>0.93840000000000001</v>
      </c>
      <c r="AB75" s="90">
        <f t="shared" si="3"/>
        <v>0.91379999999999995</v>
      </c>
      <c r="AC75" s="90">
        <f t="shared" si="3"/>
        <v>0.96960000000000002</v>
      </c>
      <c r="AD75" s="90">
        <f t="shared" si="3"/>
        <v>0.95120000000000005</v>
      </c>
      <c r="AE75" s="90">
        <f t="shared" si="3"/>
        <v>0.94879999999999998</v>
      </c>
      <c r="AF75" s="92">
        <f t="shared" si="3"/>
        <v>0.94120000000000004</v>
      </c>
    </row>
    <row r="76" spans="1:32" x14ac:dyDescent="0.4">
      <c r="A76" s="41" t="s">
        <v>136</v>
      </c>
      <c r="B76" s="42" t="s">
        <v>119</v>
      </c>
      <c r="C76" s="43">
        <v>45530.484479166669</v>
      </c>
      <c r="D76" s="44">
        <v>0.48020000000000002</v>
      </c>
      <c r="E76" s="44">
        <v>0.47639999999999999</v>
      </c>
      <c r="F76" s="44">
        <v>0.47549999999999998</v>
      </c>
      <c r="G76" s="44">
        <v>0.47789999999999999</v>
      </c>
      <c r="H76" s="44">
        <v>0.46839999999999998</v>
      </c>
      <c r="I76" s="44">
        <v>0.47710000000000002</v>
      </c>
      <c r="J76" s="44">
        <v>0.48520000000000002</v>
      </c>
      <c r="K76" s="44">
        <v>0.48110000000000003</v>
      </c>
      <c r="L76" s="44">
        <v>0.48280000000000001</v>
      </c>
      <c r="M76" s="44">
        <v>0.48530000000000001</v>
      </c>
      <c r="N76" s="44">
        <v>0.45629999999999998</v>
      </c>
      <c r="O76" s="44">
        <v>0.4859</v>
      </c>
      <c r="P76" s="44">
        <v>0.47589999999999999</v>
      </c>
      <c r="Q76" s="44">
        <v>0.48470000000000002</v>
      </c>
      <c r="R76" s="44">
        <v>0.47010000000000002</v>
      </c>
      <c r="S76" s="44">
        <v>0.4869</v>
      </c>
      <c r="T76" s="44">
        <v>0.4632</v>
      </c>
      <c r="U76" s="44">
        <v>0.48020000000000002</v>
      </c>
      <c r="V76" s="44">
        <v>0.48230000000000001</v>
      </c>
      <c r="W76" s="44">
        <v>0.4773</v>
      </c>
      <c r="X76" s="44">
        <v>0.48520000000000002</v>
      </c>
      <c r="Y76" s="44">
        <v>0.46550000000000002</v>
      </c>
      <c r="Z76" s="44">
        <v>0.5161</v>
      </c>
      <c r="AA76" s="44">
        <v>0.48080000000000001</v>
      </c>
      <c r="AB76" s="44">
        <v>0.45979999999999999</v>
      </c>
      <c r="AC76" s="44">
        <v>0.48559999999999998</v>
      </c>
      <c r="AD76" s="44">
        <v>0.47860000000000003</v>
      </c>
      <c r="AE76" s="44">
        <v>0.47699999999999998</v>
      </c>
      <c r="AF76" s="45">
        <v>0.47370000000000001</v>
      </c>
    </row>
    <row r="77" spans="1:32" x14ac:dyDescent="0.4">
      <c r="A77" s="87" t="s">
        <v>622</v>
      </c>
      <c r="B77" s="52"/>
      <c r="C77" s="88"/>
      <c r="D77" s="90">
        <f t="shared" ref="D77:AF77" si="4">IFERROR(D76/D$20," ")</f>
        <v>0.96040000000000003</v>
      </c>
      <c r="E77" s="90">
        <f t="shared" si="4"/>
        <v>0.95279999999999998</v>
      </c>
      <c r="F77" s="90">
        <f t="shared" si="4"/>
        <v>0.95099999999999996</v>
      </c>
      <c r="G77" s="90">
        <f t="shared" si="4"/>
        <v>0.95579999999999998</v>
      </c>
      <c r="H77" s="90">
        <f t="shared" si="4"/>
        <v>0.93679999999999997</v>
      </c>
      <c r="I77" s="90">
        <f t="shared" si="4"/>
        <v>0.95420000000000005</v>
      </c>
      <c r="J77" s="90">
        <f t="shared" si="4"/>
        <v>0.97040000000000004</v>
      </c>
      <c r="K77" s="90">
        <f t="shared" si="4"/>
        <v>0.96220000000000006</v>
      </c>
      <c r="L77" s="90">
        <f t="shared" si="4"/>
        <v>0.96560000000000001</v>
      </c>
      <c r="M77" s="90">
        <f t="shared" si="4"/>
        <v>0.97060000000000002</v>
      </c>
      <c r="N77" s="90">
        <f t="shared" si="4"/>
        <v>0.91259999999999997</v>
      </c>
      <c r="O77" s="90">
        <f t="shared" si="4"/>
        <v>0.9718</v>
      </c>
      <c r="P77" s="90">
        <f t="shared" si="4"/>
        <v>0.95179999999999998</v>
      </c>
      <c r="Q77" s="90">
        <f t="shared" si="4"/>
        <v>0.96940000000000004</v>
      </c>
      <c r="R77" s="90">
        <f t="shared" si="4"/>
        <v>0.94020000000000004</v>
      </c>
      <c r="S77" s="90">
        <f t="shared" si="4"/>
        <v>0.9738</v>
      </c>
      <c r="T77" s="90">
        <f t="shared" si="4"/>
        <v>0.9264</v>
      </c>
      <c r="U77" s="90">
        <f t="shared" si="4"/>
        <v>0.96040000000000003</v>
      </c>
      <c r="V77" s="90">
        <f t="shared" si="4"/>
        <v>0.96460000000000001</v>
      </c>
      <c r="W77" s="90">
        <f t="shared" si="4"/>
        <v>0.9546</v>
      </c>
      <c r="X77" s="90">
        <f t="shared" si="4"/>
        <v>0.97040000000000004</v>
      </c>
      <c r="Y77" s="90">
        <f t="shared" si="4"/>
        <v>0.93100000000000005</v>
      </c>
      <c r="Z77" s="90">
        <f t="shared" si="4"/>
        <v>1.0322</v>
      </c>
      <c r="AA77" s="90">
        <f t="shared" si="4"/>
        <v>0.96160000000000001</v>
      </c>
      <c r="AB77" s="90">
        <f t="shared" si="4"/>
        <v>0.91959999999999997</v>
      </c>
      <c r="AC77" s="90">
        <f t="shared" si="4"/>
        <v>0.97119999999999995</v>
      </c>
      <c r="AD77" s="90">
        <f t="shared" si="4"/>
        <v>0.95720000000000005</v>
      </c>
      <c r="AE77" s="90">
        <f t="shared" si="4"/>
        <v>0.95399999999999996</v>
      </c>
      <c r="AF77" s="92">
        <f t="shared" si="4"/>
        <v>0.94740000000000002</v>
      </c>
    </row>
    <row r="78" spans="1:32" x14ac:dyDescent="0.4">
      <c r="A78" s="46" t="s">
        <v>137</v>
      </c>
      <c r="B78" s="47" t="s">
        <v>119</v>
      </c>
      <c r="C78" s="48">
        <v>45530.486215277779</v>
      </c>
      <c r="D78" s="49">
        <v>4.8296999999999999</v>
      </c>
      <c r="E78" s="49">
        <v>4.7689000000000004</v>
      </c>
      <c r="F78" s="49">
        <v>4.8273999999999999</v>
      </c>
      <c r="G78" s="49">
        <v>4.851</v>
      </c>
      <c r="H78" s="49">
        <v>4.7504</v>
      </c>
      <c r="I78" s="49">
        <v>4.7583000000000002</v>
      </c>
      <c r="J78" s="49">
        <v>4.8689999999999998</v>
      </c>
      <c r="K78" s="49">
        <v>4.8471000000000002</v>
      </c>
      <c r="L78" s="49">
        <v>4.8390000000000004</v>
      </c>
      <c r="M78" s="49">
        <v>4.8497000000000003</v>
      </c>
      <c r="N78" s="49">
        <v>4.6283000000000003</v>
      </c>
      <c r="O78" s="49">
        <v>4.8281000000000001</v>
      </c>
      <c r="P78" s="49">
        <v>4.7709999999999999</v>
      </c>
      <c r="Q78" s="49">
        <v>4.7915999999999999</v>
      </c>
      <c r="R78" s="49">
        <v>4.8449</v>
      </c>
      <c r="S78" s="49">
        <v>4.8287000000000004</v>
      </c>
      <c r="T78" s="49">
        <v>4.8803000000000001</v>
      </c>
      <c r="U78" s="49">
        <v>4.7390999999999996</v>
      </c>
      <c r="V78" s="49">
        <v>4.8387000000000002</v>
      </c>
      <c r="W78" s="49">
        <v>4.8406000000000002</v>
      </c>
      <c r="X78" s="49">
        <v>4.931</v>
      </c>
      <c r="Y78" s="49">
        <v>4.8132000000000001</v>
      </c>
      <c r="Z78" s="49">
        <v>5.2404000000000002</v>
      </c>
      <c r="AA78" s="49">
        <v>4.8465999999999996</v>
      </c>
      <c r="AB78" s="49">
        <v>4.8670999999999998</v>
      </c>
      <c r="AC78" s="49">
        <v>4.8371000000000004</v>
      </c>
      <c r="AD78" s="49">
        <v>4.8284000000000002</v>
      </c>
      <c r="AE78" s="49">
        <v>4.8428000000000004</v>
      </c>
      <c r="AF78" s="50">
        <v>4.7968000000000002</v>
      </c>
    </row>
    <row r="79" spans="1:32" x14ac:dyDescent="0.4">
      <c r="A79" s="87" t="s">
        <v>622</v>
      </c>
      <c r="B79" s="52"/>
      <c r="C79" s="88"/>
      <c r="D79" s="90">
        <f t="shared" ref="D79:AF79" si="5">IFERROR(D78/D$21," ")</f>
        <v>0.96594000000000002</v>
      </c>
      <c r="E79" s="90">
        <f t="shared" si="5"/>
        <v>0.95378000000000007</v>
      </c>
      <c r="F79" s="90">
        <f t="shared" si="5"/>
        <v>0.96548</v>
      </c>
      <c r="G79" s="90">
        <f t="shared" si="5"/>
        <v>0.97019999999999995</v>
      </c>
      <c r="H79" s="90">
        <f t="shared" si="5"/>
        <v>0.95008000000000004</v>
      </c>
      <c r="I79" s="90">
        <f t="shared" si="5"/>
        <v>0.95166000000000006</v>
      </c>
      <c r="J79" s="90">
        <f t="shared" si="5"/>
        <v>0.9738</v>
      </c>
      <c r="K79" s="90">
        <f t="shared" si="5"/>
        <v>0.96942000000000006</v>
      </c>
      <c r="L79" s="90">
        <f t="shared" si="5"/>
        <v>0.9678000000000001</v>
      </c>
      <c r="M79" s="90">
        <f t="shared" si="5"/>
        <v>0.96994000000000002</v>
      </c>
      <c r="N79" s="90">
        <f t="shared" si="5"/>
        <v>0.92566000000000004</v>
      </c>
      <c r="O79" s="90">
        <f t="shared" si="5"/>
        <v>0.96562000000000003</v>
      </c>
      <c r="P79" s="90">
        <f t="shared" si="5"/>
        <v>0.95419999999999994</v>
      </c>
      <c r="Q79" s="90">
        <f t="shared" si="5"/>
        <v>0.95831999999999995</v>
      </c>
      <c r="R79" s="90">
        <f t="shared" si="5"/>
        <v>0.96897999999999995</v>
      </c>
      <c r="S79" s="90">
        <f t="shared" si="5"/>
        <v>0.96574000000000004</v>
      </c>
      <c r="T79" s="90">
        <f t="shared" si="5"/>
        <v>0.97606000000000004</v>
      </c>
      <c r="U79" s="90">
        <f t="shared" si="5"/>
        <v>0.94781999999999988</v>
      </c>
      <c r="V79" s="90">
        <f t="shared" si="5"/>
        <v>0.96774000000000004</v>
      </c>
      <c r="W79" s="90">
        <f t="shared" si="5"/>
        <v>0.96812000000000009</v>
      </c>
      <c r="X79" s="90">
        <f t="shared" si="5"/>
        <v>0.98619999999999997</v>
      </c>
      <c r="Y79" s="90">
        <f t="shared" si="5"/>
        <v>0.96264000000000005</v>
      </c>
      <c r="Z79" s="90">
        <f t="shared" si="5"/>
        <v>1.0480800000000001</v>
      </c>
      <c r="AA79" s="90">
        <f t="shared" si="5"/>
        <v>0.96931999999999996</v>
      </c>
      <c r="AB79" s="90">
        <f t="shared" si="5"/>
        <v>0.97341999999999995</v>
      </c>
      <c r="AC79" s="90">
        <f t="shared" si="5"/>
        <v>0.96742000000000006</v>
      </c>
      <c r="AD79" s="90">
        <f t="shared" si="5"/>
        <v>0.96568000000000009</v>
      </c>
      <c r="AE79" s="90">
        <f t="shared" si="5"/>
        <v>0.96856000000000009</v>
      </c>
      <c r="AF79" s="90">
        <f t="shared" si="5"/>
        <v>0.95935999999999999</v>
      </c>
    </row>
    <row r="80" spans="1:32" x14ac:dyDescent="0.4">
      <c r="A80" s="82" t="s">
        <v>133</v>
      </c>
      <c r="B80" s="83" t="s">
        <v>119</v>
      </c>
      <c r="C80" s="84">
        <v>45530.540810185186</v>
      </c>
      <c r="D80" s="85">
        <v>0</v>
      </c>
      <c r="E80" s="85">
        <v>-3.3999999999999998E-3</v>
      </c>
      <c r="F80" s="85">
        <v>7.7999999999999996E-3</v>
      </c>
      <c r="G80" s="85">
        <v>-2E-3</v>
      </c>
      <c r="H80" s="85">
        <v>2.9999999999999997E-4</v>
      </c>
      <c r="I80" s="85">
        <v>0</v>
      </c>
      <c r="J80" s="85">
        <v>-1.66E-2</v>
      </c>
      <c r="K80" s="85">
        <v>0</v>
      </c>
      <c r="L80" s="85">
        <v>5.9999999999999995E-4</v>
      </c>
      <c r="M80" s="85">
        <v>-2.0000000000000001E-4</v>
      </c>
      <c r="N80" s="85">
        <v>1.1999999999999999E-3</v>
      </c>
      <c r="O80" s="85">
        <v>2.9999999999999997E-4</v>
      </c>
      <c r="P80" s="85">
        <v>2.2800000000000001E-2</v>
      </c>
      <c r="Q80" s="85">
        <v>-4.1000000000000003E-3</v>
      </c>
      <c r="R80" s="85">
        <v>-4.8999999999999998E-3</v>
      </c>
      <c r="S80" s="85">
        <v>-1E-4</v>
      </c>
      <c r="T80" s="85">
        <v>2.0899999999999998E-2</v>
      </c>
      <c r="U80" s="85">
        <v>-1.7899999999999999E-2</v>
      </c>
      <c r="V80" s="85">
        <v>-8.0000000000000004E-4</v>
      </c>
      <c r="W80" s="85">
        <v>0</v>
      </c>
      <c r="X80" s="85">
        <v>-7.4000000000000003E-3</v>
      </c>
      <c r="Y80" s="85">
        <v>-6.1000000000000004E-3</v>
      </c>
      <c r="Z80" s="85">
        <v>0.16300000000000001</v>
      </c>
      <c r="AA80" s="85">
        <v>1.41E-2</v>
      </c>
      <c r="AB80" s="85">
        <v>2.5000000000000001E-3</v>
      </c>
      <c r="AC80" s="85">
        <v>0</v>
      </c>
      <c r="AD80" s="85">
        <v>2.9999999999999997E-4</v>
      </c>
      <c r="AE80" s="85">
        <v>2.9999999999999997E-4</v>
      </c>
      <c r="AF80" s="86">
        <v>0</v>
      </c>
    </row>
    <row r="81" spans="1:32" x14ac:dyDescent="0.4">
      <c r="A81" s="82" t="s">
        <v>120</v>
      </c>
      <c r="B81" s="83" t="s">
        <v>119</v>
      </c>
      <c r="C81" s="84">
        <v>45530.563391203701</v>
      </c>
      <c r="D81" s="85">
        <v>0</v>
      </c>
      <c r="E81" s="85">
        <v>-2.0000000000000001E-4</v>
      </c>
      <c r="F81" s="85">
        <v>2E-3</v>
      </c>
      <c r="G81" s="85">
        <v>-2.8999999999999998E-3</v>
      </c>
      <c r="H81" s="85">
        <v>1E-4</v>
      </c>
      <c r="I81" s="85">
        <v>-1E-4</v>
      </c>
      <c r="J81" s="85">
        <v>-1.6400000000000001E-2</v>
      </c>
      <c r="K81" s="85">
        <v>-1E-4</v>
      </c>
      <c r="L81" s="85">
        <v>2.0000000000000001E-4</v>
      </c>
      <c r="M81" s="85">
        <v>-4.0000000000000002E-4</v>
      </c>
      <c r="N81" s="85">
        <v>2.9999999999999997E-4</v>
      </c>
      <c r="O81" s="85">
        <v>2.7000000000000001E-3</v>
      </c>
      <c r="P81" s="85">
        <v>3.6700000000000003E-2</v>
      </c>
      <c r="Q81" s="85">
        <v>1.1999999999999999E-3</v>
      </c>
      <c r="R81" s="85">
        <v>-6.8999999999999999E-3</v>
      </c>
      <c r="S81" s="85">
        <v>0</v>
      </c>
      <c r="T81" s="85">
        <v>4.4999999999999997E-3</v>
      </c>
      <c r="U81" s="85">
        <v>-1.37E-2</v>
      </c>
      <c r="V81" s="85">
        <v>-1.2999999999999999E-3</v>
      </c>
      <c r="W81" s="85">
        <v>1.1999999999999999E-3</v>
      </c>
      <c r="X81" s="85">
        <v>-1.12E-2</v>
      </c>
      <c r="Y81" s="85">
        <v>-5.7000000000000002E-3</v>
      </c>
      <c r="Z81" s="85">
        <v>0.106</v>
      </c>
      <c r="AA81" s="85">
        <v>6.7999999999999996E-3</v>
      </c>
      <c r="AB81" s="85">
        <v>5.9999999999999995E-4</v>
      </c>
      <c r="AC81" s="85">
        <v>0</v>
      </c>
      <c r="AD81" s="85">
        <v>0</v>
      </c>
      <c r="AE81" s="85">
        <v>-1E-4</v>
      </c>
      <c r="AF81" s="86">
        <v>2.9999999999999997E-4</v>
      </c>
    </row>
    <row r="82" spans="1:32" x14ac:dyDescent="0.4">
      <c r="A82" s="46" t="s">
        <v>137</v>
      </c>
      <c r="B82" s="47" t="s">
        <v>119</v>
      </c>
      <c r="C82" s="48">
        <v>45530.565127314818</v>
      </c>
      <c r="D82" s="49">
        <v>4.8994999999999997</v>
      </c>
      <c r="E82" s="49">
        <v>4.8202999999999996</v>
      </c>
      <c r="F82" s="49">
        <v>4.9130000000000003</v>
      </c>
      <c r="G82" s="49">
        <v>4.9189999999999996</v>
      </c>
      <c r="H82" s="49">
        <v>4.8207000000000004</v>
      </c>
      <c r="I82" s="49">
        <v>4.8350999999999997</v>
      </c>
      <c r="J82" s="49">
        <v>4.9358000000000004</v>
      </c>
      <c r="K82" s="49">
        <v>4.9237000000000002</v>
      </c>
      <c r="L82" s="49">
        <v>4.9112999999999998</v>
      </c>
      <c r="M82" s="49">
        <v>4.9276</v>
      </c>
      <c r="N82" s="49">
        <v>4.6910999999999996</v>
      </c>
      <c r="O82" s="49">
        <v>4.8875000000000002</v>
      </c>
      <c r="P82" s="49">
        <v>4.8502000000000001</v>
      </c>
      <c r="Q82" s="49">
        <v>4.8758999999999997</v>
      </c>
      <c r="R82" s="49">
        <v>4.9184000000000001</v>
      </c>
      <c r="S82" s="49">
        <v>4.8757000000000001</v>
      </c>
      <c r="T82" s="49">
        <v>4.9347000000000003</v>
      </c>
      <c r="U82" s="49">
        <v>4.8116000000000003</v>
      </c>
      <c r="V82" s="49">
        <v>4.9184999999999999</v>
      </c>
      <c r="W82" s="49">
        <v>5.09</v>
      </c>
      <c r="X82" s="49">
        <v>5.0058999999999996</v>
      </c>
      <c r="Y82" s="49">
        <v>4.9393000000000002</v>
      </c>
      <c r="Z82" s="49">
        <v>5.2679</v>
      </c>
      <c r="AA82" s="49">
        <v>4.9301000000000004</v>
      </c>
      <c r="AB82" s="49">
        <v>4.8930999999999996</v>
      </c>
      <c r="AC82" s="49">
        <v>4.9048999999999996</v>
      </c>
      <c r="AD82" s="49">
        <v>4.8981000000000003</v>
      </c>
      <c r="AE82" s="49">
        <v>4.9160000000000004</v>
      </c>
      <c r="AF82" s="50">
        <v>4.9039000000000001</v>
      </c>
    </row>
    <row r="83" spans="1:32" x14ac:dyDescent="0.4">
      <c r="A83" s="87" t="s">
        <v>622</v>
      </c>
      <c r="B83" s="52"/>
      <c r="C83" s="88"/>
      <c r="D83" s="90">
        <f t="shared" ref="D83:AF83" si="6">IFERROR(D82/D$21," ")</f>
        <v>0.97989999999999999</v>
      </c>
      <c r="E83" s="90">
        <f t="shared" si="6"/>
        <v>0.96405999999999992</v>
      </c>
      <c r="F83" s="90">
        <f t="shared" si="6"/>
        <v>0.98260000000000003</v>
      </c>
      <c r="G83" s="90">
        <f t="shared" si="6"/>
        <v>0.9837999999999999</v>
      </c>
      <c r="H83" s="90">
        <f t="shared" si="6"/>
        <v>0.96414000000000011</v>
      </c>
      <c r="I83" s="90">
        <f t="shared" si="6"/>
        <v>0.96701999999999999</v>
      </c>
      <c r="J83" s="90">
        <f t="shared" si="6"/>
        <v>0.98716000000000004</v>
      </c>
      <c r="K83" s="90">
        <f t="shared" si="6"/>
        <v>0.98474000000000006</v>
      </c>
      <c r="L83" s="90">
        <f t="shared" si="6"/>
        <v>0.98225999999999991</v>
      </c>
      <c r="M83" s="90">
        <f t="shared" si="6"/>
        <v>0.98551999999999995</v>
      </c>
      <c r="N83" s="90">
        <f t="shared" si="6"/>
        <v>0.93821999999999994</v>
      </c>
      <c r="O83" s="90">
        <f t="shared" si="6"/>
        <v>0.97750000000000004</v>
      </c>
      <c r="P83" s="90">
        <f t="shared" si="6"/>
        <v>0.97004000000000001</v>
      </c>
      <c r="Q83" s="90">
        <f t="shared" si="6"/>
        <v>0.97517999999999994</v>
      </c>
      <c r="R83" s="90">
        <f t="shared" si="6"/>
        <v>0.98368</v>
      </c>
      <c r="S83" s="90">
        <f t="shared" si="6"/>
        <v>0.97514000000000001</v>
      </c>
      <c r="T83" s="90">
        <f t="shared" si="6"/>
        <v>0.98694000000000004</v>
      </c>
      <c r="U83" s="90">
        <f t="shared" si="6"/>
        <v>0.96232000000000006</v>
      </c>
      <c r="V83" s="90">
        <f t="shared" si="6"/>
        <v>0.98370000000000002</v>
      </c>
      <c r="W83" s="90">
        <f t="shared" si="6"/>
        <v>1.018</v>
      </c>
      <c r="X83" s="90">
        <f t="shared" si="6"/>
        <v>1.00118</v>
      </c>
      <c r="Y83" s="90">
        <f t="shared" si="6"/>
        <v>0.98786000000000007</v>
      </c>
      <c r="Z83" s="90">
        <f t="shared" si="6"/>
        <v>1.05358</v>
      </c>
      <c r="AA83" s="90">
        <f t="shared" si="6"/>
        <v>0.98602000000000012</v>
      </c>
      <c r="AB83" s="90">
        <f t="shared" si="6"/>
        <v>0.97861999999999993</v>
      </c>
      <c r="AC83" s="90">
        <f t="shared" si="6"/>
        <v>0.98097999999999996</v>
      </c>
      <c r="AD83" s="90">
        <f t="shared" si="6"/>
        <v>0.97962000000000005</v>
      </c>
      <c r="AE83" s="90">
        <f t="shared" si="6"/>
        <v>0.98320000000000007</v>
      </c>
      <c r="AF83" s="90">
        <f t="shared" si="6"/>
        <v>0.98077999999999999</v>
      </c>
    </row>
    <row r="84" spans="1:32" x14ac:dyDescent="0.4">
      <c r="A84" s="82" t="s">
        <v>133</v>
      </c>
      <c r="B84" s="83" t="s">
        <v>119</v>
      </c>
      <c r="C84" s="84">
        <v>45530.566851851851</v>
      </c>
      <c r="D84" s="85">
        <v>0</v>
      </c>
      <c r="E84" s="85">
        <v>-4.0000000000000001E-3</v>
      </c>
      <c r="F84" s="85">
        <v>1.4999999999999999E-2</v>
      </c>
      <c r="G84" s="85">
        <v>-1.6999999999999999E-3</v>
      </c>
      <c r="H84" s="85">
        <v>2.0000000000000001E-4</v>
      </c>
      <c r="I84" s="85">
        <v>-1E-4</v>
      </c>
      <c r="J84" s="85">
        <v>-1.52E-2</v>
      </c>
      <c r="K84" s="85">
        <v>1E-4</v>
      </c>
      <c r="L84" s="85">
        <v>4.0000000000000002E-4</v>
      </c>
      <c r="M84" s="85">
        <v>1E-4</v>
      </c>
      <c r="N84" s="85">
        <v>4.0000000000000002E-4</v>
      </c>
      <c r="O84" s="85">
        <v>1.1000000000000001E-3</v>
      </c>
      <c r="P84" s="85">
        <v>2.81E-2</v>
      </c>
      <c r="Q84" s="85">
        <v>7.9000000000000008E-3</v>
      </c>
      <c r="R84" s="85">
        <v>-5.3E-3</v>
      </c>
      <c r="S84" s="85">
        <v>0</v>
      </c>
      <c r="T84" s="85">
        <v>5.1400000000000001E-2</v>
      </c>
      <c r="U84" s="85">
        <v>-1.5299999999999999E-2</v>
      </c>
      <c r="V84" s="85">
        <v>-8.0000000000000004E-4</v>
      </c>
      <c r="W84" s="85">
        <v>4.5999999999999999E-3</v>
      </c>
      <c r="X84" s="85">
        <v>-9.1000000000000004E-3</v>
      </c>
      <c r="Y84" s="85">
        <v>-6.7000000000000002E-3</v>
      </c>
      <c r="Z84" s="85">
        <v>0.1845</v>
      </c>
      <c r="AA84" s="85">
        <v>3.1600000000000003E-2</v>
      </c>
      <c r="AB84" s="85">
        <v>2E-3</v>
      </c>
      <c r="AC84" s="85">
        <v>1E-4</v>
      </c>
      <c r="AD84" s="85">
        <v>1.5E-3</v>
      </c>
      <c r="AE84" s="85">
        <v>5.9999999999999995E-4</v>
      </c>
      <c r="AF84" s="86">
        <v>0</v>
      </c>
    </row>
    <row r="85" spans="1:32" x14ac:dyDescent="0.4">
      <c r="A85" s="82" t="s">
        <v>253</v>
      </c>
      <c r="B85" s="83" t="s">
        <v>166</v>
      </c>
      <c r="C85" s="84">
        <v>45530.568599537037</v>
      </c>
      <c r="D85" s="85">
        <v>0</v>
      </c>
      <c r="E85" s="85">
        <v>3.0999999999999999E-3</v>
      </c>
      <c r="F85" s="85">
        <v>6.4999999999999997E-3</v>
      </c>
      <c r="G85" s="85">
        <v>2.0999999999999999E-3</v>
      </c>
      <c r="H85" s="85">
        <v>2.0000000000000001E-4</v>
      </c>
      <c r="I85" s="85">
        <v>-1E-4</v>
      </c>
      <c r="J85" s="85">
        <v>-6.7000000000000002E-3</v>
      </c>
      <c r="K85" s="85">
        <v>2.0000000000000001E-4</v>
      </c>
      <c r="L85" s="85">
        <v>4.0000000000000002E-4</v>
      </c>
      <c r="M85" s="85">
        <v>-1E-4</v>
      </c>
      <c r="N85" s="85">
        <v>1.1000000000000001E-3</v>
      </c>
      <c r="O85" s="85">
        <v>9.1000000000000004E-3</v>
      </c>
      <c r="P85" s="85">
        <v>4.1300000000000003E-2</v>
      </c>
      <c r="Q85" s="85">
        <v>-5.7000000000000002E-3</v>
      </c>
      <c r="R85" s="85">
        <v>-1.6000000000000001E-3</v>
      </c>
      <c r="S85" s="85">
        <v>-1E-4</v>
      </c>
      <c r="T85" s="85">
        <v>2.0500000000000001E-2</v>
      </c>
      <c r="U85" s="85">
        <v>1.89E-2</v>
      </c>
      <c r="V85" s="85">
        <v>1.4E-3</v>
      </c>
      <c r="W85" s="85">
        <v>6.0000000000000001E-3</v>
      </c>
      <c r="X85" s="85">
        <v>-6.7000000000000002E-3</v>
      </c>
      <c r="Y85" s="85">
        <v>1.5599999999999999E-2</v>
      </c>
      <c r="Z85" s="85">
        <v>0.15640000000000001</v>
      </c>
      <c r="AA85" s="85">
        <v>1.67E-2</v>
      </c>
      <c r="AB85" s="85">
        <v>5.3E-3</v>
      </c>
      <c r="AC85" s="85">
        <v>0</v>
      </c>
      <c r="AD85" s="85">
        <v>1E-3</v>
      </c>
      <c r="AE85" s="85">
        <v>5.9999999999999995E-4</v>
      </c>
      <c r="AF85" s="86">
        <v>7.9000000000000008E-3</v>
      </c>
    </row>
    <row r="86" spans="1:32" x14ac:dyDescent="0.4">
      <c r="A86" s="82" t="s">
        <v>262</v>
      </c>
      <c r="B86" s="83" t="s">
        <v>166</v>
      </c>
      <c r="C86" s="84">
        <v>45530.570347222223</v>
      </c>
      <c r="D86" s="85">
        <v>9.1999999999999998E-3</v>
      </c>
      <c r="E86" s="85">
        <v>0.47289999999999999</v>
      </c>
      <c r="F86" s="85">
        <v>0.2374</v>
      </c>
      <c r="G86" s="85">
        <v>4.65E-2</v>
      </c>
      <c r="H86" s="85">
        <v>0.23599999999999999</v>
      </c>
      <c r="I86" s="85">
        <v>4.7199999999999999E-2</v>
      </c>
      <c r="J86" s="85">
        <v>0.47420000000000001</v>
      </c>
      <c r="K86" s="85">
        <v>9.4899999999999998E-2</v>
      </c>
      <c r="L86" s="85">
        <v>0.48180000000000001</v>
      </c>
      <c r="M86" s="85">
        <v>0.2432</v>
      </c>
      <c r="N86" s="85">
        <v>0.22819999999999999</v>
      </c>
      <c r="O86" s="85">
        <v>0.51649999999999996</v>
      </c>
      <c r="P86" s="85">
        <v>0.47610000000000002</v>
      </c>
      <c r="Q86" s="85">
        <v>-7.3000000000000001E-3</v>
      </c>
      <c r="R86" s="85">
        <v>0.4773</v>
      </c>
      <c r="S86" s="85">
        <v>9.7299999999999998E-2</v>
      </c>
      <c r="T86" s="85">
        <v>9.5100000000000004E-2</v>
      </c>
      <c r="U86" s="85">
        <v>0.4844</v>
      </c>
      <c r="V86" s="85">
        <v>0.23760000000000001</v>
      </c>
      <c r="W86" s="85">
        <v>0.10780000000000001</v>
      </c>
      <c r="X86" s="85">
        <v>0.23899999999999999</v>
      </c>
      <c r="Y86" s="85">
        <v>0.2394</v>
      </c>
      <c r="Z86" s="85">
        <v>0.36270000000000002</v>
      </c>
      <c r="AA86" s="85">
        <v>0.24349999999999999</v>
      </c>
      <c r="AB86" s="85">
        <v>0.1012</v>
      </c>
      <c r="AC86" s="85">
        <v>9.7600000000000006E-2</v>
      </c>
      <c r="AD86" s="85">
        <v>9.6600000000000005E-2</v>
      </c>
      <c r="AE86" s="85">
        <v>0.24110000000000001</v>
      </c>
      <c r="AF86" s="86">
        <v>9.4399999999999998E-2</v>
      </c>
    </row>
    <row r="87" spans="1:32" x14ac:dyDescent="0.4">
      <c r="A87" s="82" t="s">
        <v>290</v>
      </c>
      <c r="B87" s="83" t="s">
        <v>166</v>
      </c>
      <c r="C87" s="84">
        <v>45530.572083333333</v>
      </c>
      <c r="D87" s="85">
        <v>9.1999999999999998E-3</v>
      </c>
      <c r="E87" s="85">
        <v>0.46579999999999999</v>
      </c>
      <c r="F87" s="85">
        <v>0.24</v>
      </c>
      <c r="G87" s="85">
        <v>4.6600000000000003E-2</v>
      </c>
      <c r="H87" s="85">
        <v>0.23350000000000001</v>
      </c>
      <c r="I87" s="85">
        <v>4.6899999999999997E-2</v>
      </c>
      <c r="J87" s="85">
        <v>0.47620000000000001</v>
      </c>
      <c r="K87" s="85">
        <v>9.4600000000000004E-2</v>
      </c>
      <c r="L87" s="85">
        <v>0.48060000000000003</v>
      </c>
      <c r="M87" s="85">
        <v>0.2427</v>
      </c>
      <c r="N87" s="85">
        <v>0.2278</v>
      </c>
      <c r="O87" s="85">
        <v>0.50939999999999996</v>
      </c>
      <c r="P87" s="85">
        <v>0.4945</v>
      </c>
      <c r="Q87" s="85">
        <v>-6.1000000000000004E-3</v>
      </c>
      <c r="R87" s="85">
        <v>0.47489999999999999</v>
      </c>
      <c r="S87" s="85">
        <v>9.6500000000000002E-2</v>
      </c>
      <c r="T87" s="85">
        <v>9.5299999999999996E-2</v>
      </c>
      <c r="U87" s="85">
        <v>0.48759999999999998</v>
      </c>
      <c r="V87" s="85">
        <v>0.2374</v>
      </c>
      <c r="W87" s="85">
        <v>0.1019</v>
      </c>
      <c r="X87" s="85">
        <v>0.23599999999999999</v>
      </c>
      <c r="Y87" s="85">
        <v>0.2339</v>
      </c>
      <c r="Z87" s="85">
        <v>0.36359999999999998</v>
      </c>
      <c r="AA87" s="85">
        <v>0.24340000000000001</v>
      </c>
      <c r="AB87" s="85">
        <v>0.10150000000000001</v>
      </c>
      <c r="AC87" s="85">
        <v>9.6600000000000005E-2</v>
      </c>
      <c r="AD87" s="85">
        <v>9.64E-2</v>
      </c>
      <c r="AE87" s="85">
        <v>0.2404</v>
      </c>
      <c r="AF87" s="86">
        <v>9.4100000000000003E-2</v>
      </c>
    </row>
    <row r="88" spans="1:32" x14ac:dyDescent="0.4">
      <c r="A88" s="87" t="s">
        <v>623</v>
      </c>
      <c r="B88" s="93"/>
      <c r="C88" s="93"/>
      <c r="D88" s="94">
        <f t="shared" ref="D88:P88" si="7">(ABS((D86-D87)/((D86+D87)/2)))</f>
        <v>0</v>
      </c>
      <c r="E88" s="94">
        <f t="shared" si="7"/>
        <v>1.5127303717907735E-2</v>
      </c>
      <c r="F88" s="94">
        <f t="shared" si="7"/>
        <v>1.0892333472978598E-2</v>
      </c>
      <c r="G88" s="94">
        <f t="shared" si="7"/>
        <v>2.1482277121375481E-3</v>
      </c>
      <c r="H88" s="94">
        <f t="shared" si="7"/>
        <v>1.0649627263045684E-2</v>
      </c>
      <c r="I88" s="94">
        <f t="shared" si="7"/>
        <v>6.3761955366631604E-3</v>
      </c>
      <c r="J88" s="94">
        <f t="shared" si="7"/>
        <v>4.2087542087542121E-3</v>
      </c>
      <c r="K88" s="94">
        <f t="shared" si="7"/>
        <v>3.1662269129287043E-3</v>
      </c>
      <c r="L88" s="94">
        <f t="shared" si="7"/>
        <v>2.4937655860348689E-3</v>
      </c>
      <c r="M88" s="94">
        <f t="shared" si="7"/>
        <v>2.05803663305207E-3</v>
      </c>
      <c r="N88" s="94">
        <f t="shared" si="7"/>
        <v>1.7543859649122094E-3</v>
      </c>
      <c r="O88" s="94">
        <f t="shared" si="7"/>
        <v>1.3841505019982445E-2</v>
      </c>
      <c r="P88" s="94">
        <f t="shared" si="7"/>
        <v>3.7914691943127903E-2</v>
      </c>
      <c r="Q88" s="94">
        <f>(ABS((61-62)/((61+62)/2)))</f>
        <v>1.6260162601626018E-2</v>
      </c>
      <c r="R88" s="94">
        <f t="shared" ref="R88:AF88" si="8">(ABS((R86-R87)/((R86+R87)/2)))</f>
        <v>5.0409577819786038E-3</v>
      </c>
      <c r="S88" s="94">
        <f t="shared" si="8"/>
        <v>8.2559339525283305E-3</v>
      </c>
      <c r="T88" s="94">
        <f t="shared" si="8"/>
        <v>2.1008403361343678E-3</v>
      </c>
      <c r="U88" s="94">
        <f t="shared" si="8"/>
        <v>6.5843621399176554E-3</v>
      </c>
      <c r="V88" s="94">
        <f t="shared" si="8"/>
        <v>8.4210526315791885E-4</v>
      </c>
      <c r="W88" s="94">
        <f t="shared" si="8"/>
        <v>5.627086313781595E-2</v>
      </c>
      <c r="X88" s="94">
        <f t="shared" si="8"/>
        <v>1.2631578947368433E-2</v>
      </c>
      <c r="Y88" s="94">
        <f t="shared" si="8"/>
        <v>2.3241073315022204E-2</v>
      </c>
      <c r="Z88" s="94">
        <f t="shared" si="8"/>
        <v>2.4783147459726184E-3</v>
      </c>
      <c r="AA88" s="94">
        <f t="shared" si="8"/>
        <v>4.1076196344214003E-4</v>
      </c>
      <c r="AB88" s="94">
        <f t="shared" si="8"/>
        <v>2.9600394671929807E-3</v>
      </c>
      <c r="AC88" s="94">
        <f t="shared" si="8"/>
        <v>1.0298661174047383E-2</v>
      </c>
      <c r="AD88" s="94">
        <f t="shared" si="8"/>
        <v>2.0725388601036863E-3</v>
      </c>
      <c r="AE88" s="94">
        <f t="shared" si="8"/>
        <v>2.907580477673961E-3</v>
      </c>
      <c r="AF88" s="95">
        <f t="shared" si="8"/>
        <v>3.1830238726789891E-3</v>
      </c>
    </row>
    <row r="89" spans="1:32" x14ac:dyDescent="0.4">
      <c r="A89" s="82" t="s">
        <v>253</v>
      </c>
      <c r="B89" s="83" t="s">
        <v>166</v>
      </c>
      <c r="C89" s="84">
        <v>45530.568599537037</v>
      </c>
      <c r="D89" s="85">
        <v>0</v>
      </c>
      <c r="E89" s="85">
        <v>3.0999999999999999E-3</v>
      </c>
      <c r="F89" s="85">
        <v>6.4999999999999997E-3</v>
      </c>
      <c r="G89" s="85">
        <v>2.0999999999999999E-3</v>
      </c>
      <c r="H89" s="85">
        <v>2.0000000000000001E-4</v>
      </c>
      <c r="I89" s="85">
        <v>-1E-4</v>
      </c>
      <c r="J89" s="85">
        <v>-6.7000000000000002E-3</v>
      </c>
      <c r="K89" s="85">
        <v>2.0000000000000001E-4</v>
      </c>
      <c r="L89" s="85">
        <v>4.0000000000000002E-4</v>
      </c>
      <c r="M89" s="85">
        <v>-1E-4</v>
      </c>
      <c r="N89" s="85">
        <v>1.1000000000000001E-3</v>
      </c>
      <c r="O89" s="85">
        <v>9.1000000000000004E-3</v>
      </c>
      <c r="P89" s="85">
        <v>4.1300000000000003E-2</v>
      </c>
      <c r="Q89" s="85">
        <v>-5.7000000000000002E-3</v>
      </c>
      <c r="R89" s="85">
        <v>-1.6000000000000001E-3</v>
      </c>
      <c r="S89" s="85">
        <v>-1E-4</v>
      </c>
      <c r="T89" s="85">
        <v>2.0500000000000001E-2</v>
      </c>
      <c r="U89" s="85">
        <v>1.89E-2</v>
      </c>
      <c r="V89" s="85">
        <v>1.4E-3</v>
      </c>
      <c r="W89" s="85">
        <v>6.0000000000000001E-3</v>
      </c>
      <c r="X89" s="85">
        <v>-6.7000000000000002E-3</v>
      </c>
      <c r="Y89" s="85">
        <v>1.5599999999999999E-2</v>
      </c>
      <c r="Z89" s="85">
        <v>0.15640000000000001</v>
      </c>
      <c r="AA89" s="85">
        <v>1.67E-2</v>
      </c>
      <c r="AB89" s="85">
        <v>5.3E-3</v>
      </c>
      <c r="AC89" s="85">
        <v>0</v>
      </c>
      <c r="AD89" s="85">
        <v>1E-3</v>
      </c>
      <c r="AE89" s="85">
        <v>5.9999999999999995E-4</v>
      </c>
      <c r="AF89" s="86">
        <v>7.9000000000000008E-3</v>
      </c>
    </row>
    <row r="90" spans="1:32" x14ac:dyDescent="0.4">
      <c r="A90" s="82" t="s">
        <v>262</v>
      </c>
      <c r="B90" s="83" t="s">
        <v>166</v>
      </c>
      <c r="C90" s="84">
        <v>45530.570347222223</v>
      </c>
      <c r="D90" s="85">
        <v>9.1999999999999998E-3</v>
      </c>
      <c r="E90" s="85">
        <v>0.47289999999999999</v>
      </c>
      <c r="F90" s="85">
        <v>0.2374</v>
      </c>
      <c r="G90" s="85">
        <v>4.65E-2</v>
      </c>
      <c r="H90" s="85">
        <v>0.23599999999999999</v>
      </c>
      <c r="I90" s="85">
        <v>4.7199999999999999E-2</v>
      </c>
      <c r="J90" s="85">
        <v>0.47420000000000001</v>
      </c>
      <c r="K90" s="85">
        <v>9.4899999999999998E-2</v>
      </c>
      <c r="L90" s="85">
        <v>0.48180000000000001</v>
      </c>
      <c r="M90" s="85">
        <v>0.2432</v>
      </c>
      <c r="N90" s="85">
        <v>0.22819999999999999</v>
      </c>
      <c r="O90" s="85">
        <v>0.51649999999999996</v>
      </c>
      <c r="P90" s="85">
        <v>0.47610000000000002</v>
      </c>
      <c r="Q90" s="85">
        <v>-7.3000000000000001E-3</v>
      </c>
      <c r="R90" s="85">
        <v>0.4773</v>
      </c>
      <c r="S90" s="85">
        <v>9.7299999999999998E-2</v>
      </c>
      <c r="T90" s="85">
        <v>9.5100000000000004E-2</v>
      </c>
      <c r="U90" s="85">
        <v>0.4844</v>
      </c>
      <c r="V90" s="85">
        <v>0.23760000000000001</v>
      </c>
      <c r="W90" s="85">
        <v>0.10780000000000001</v>
      </c>
      <c r="X90" s="85">
        <v>0.23899999999999999</v>
      </c>
      <c r="Y90" s="85">
        <v>0.2394</v>
      </c>
      <c r="Z90" s="85">
        <v>0.36270000000000002</v>
      </c>
      <c r="AA90" s="85">
        <v>0.24349999999999999</v>
      </c>
      <c r="AB90" s="85">
        <v>0.1012</v>
      </c>
      <c r="AC90" s="85">
        <v>9.7600000000000006E-2</v>
      </c>
      <c r="AD90" s="85">
        <v>9.6600000000000005E-2</v>
      </c>
      <c r="AE90" s="85">
        <v>0.24110000000000001</v>
      </c>
      <c r="AF90" s="86">
        <v>9.4399999999999998E-2</v>
      </c>
    </row>
    <row r="91" spans="1:32" s="100" customFormat="1" x14ac:dyDescent="0.4">
      <c r="A91" s="96" t="s">
        <v>624</v>
      </c>
      <c r="B91" s="97"/>
      <c r="C91" s="97"/>
      <c r="D91" s="97">
        <f>(D90-D89)/(2/200)</f>
        <v>0.91999999999999993</v>
      </c>
      <c r="E91" s="97">
        <f>(E90-E89)/(100/200)</f>
        <v>0.93959999999999999</v>
      </c>
      <c r="F91" s="97">
        <f>(F90-F89)/(50/200)</f>
        <v>0.92359999999999998</v>
      </c>
      <c r="G91" s="97">
        <f>(G90-G89)/(10/200)</f>
        <v>0.88800000000000001</v>
      </c>
      <c r="H91" s="97">
        <f>(H90-H89)/(50/200)</f>
        <v>0.94319999999999993</v>
      </c>
      <c r="I91" s="97">
        <f>(I90-I89)/(10/200)</f>
        <v>0.94599999999999995</v>
      </c>
      <c r="J91" s="97">
        <f>(J90-J89)/(100/200)</f>
        <v>0.96179999999999999</v>
      </c>
      <c r="K91" s="97">
        <f>(K90-K89)/(20/200)</f>
        <v>0.94699999999999984</v>
      </c>
      <c r="L91" s="97">
        <f>(L90-L89)/(100/200)</f>
        <v>0.96279999999999999</v>
      </c>
      <c r="M91" s="97">
        <f>(M90-M89)/(50/200)</f>
        <v>0.97319999999999995</v>
      </c>
      <c r="N91" s="97">
        <f>(N90-N89)/(50/200)</f>
        <v>0.90839999999999999</v>
      </c>
      <c r="O91" s="97">
        <f>(O90-O89)/(100/200)</f>
        <v>1.0147999999999999</v>
      </c>
      <c r="P91" s="97">
        <f>(P90-P89)/(100/200)</f>
        <v>0.86960000000000004</v>
      </c>
      <c r="Q91" s="97"/>
      <c r="R91" s="97">
        <f>(R90-R89)/(100/200)</f>
        <v>0.95779999999999998</v>
      </c>
      <c r="S91" s="97">
        <f>(S90-S89)/(20/200)</f>
        <v>0.97399999999999998</v>
      </c>
      <c r="T91" s="97">
        <f>(T90-T89)/(20/200)</f>
        <v>0.746</v>
      </c>
      <c r="U91" s="97">
        <f>(U90-U89)/(100/200)</f>
        <v>0.93100000000000005</v>
      </c>
      <c r="V91" s="97">
        <f>(V90-V89)/(50/200)</f>
        <v>0.94479999999999997</v>
      </c>
      <c r="W91" s="98">
        <f>(W90-W89)/(20/200)</f>
        <v>1.018</v>
      </c>
      <c r="X91" s="97">
        <f>(X90-X89)/(50/200)</f>
        <v>0.98280000000000001</v>
      </c>
      <c r="Y91" s="97">
        <f>(Y90-Y89)/(50/200)</f>
        <v>0.8952</v>
      </c>
      <c r="Z91" s="97">
        <f>(Z90-Z89)/(50/200)</f>
        <v>0.82520000000000004</v>
      </c>
      <c r="AA91" s="97">
        <f>(AA90-AA89)/(50/200)</f>
        <v>0.90720000000000001</v>
      </c>
      <c r="AB91" s="97">
        <f>(AB90-AB89)/(20/200)</f>
        <v>0.95899999999999996</v>
      </c>
      <c r="AC91" s="97">
        <f>(AC90-AC89)/(20/200)</f>
        <v>0.97599999999999998</v>
      </c>
      <c r="AD91" s="97">
        <f>(AD90-AD89)/(20/200)</f>
        <v>0.95599999999999996</v>
      </c>
      <c r="AE91" s="97">
        <f>(AE90-AE89)/(50/200)</f>
        <v>0.96200000000000008</v>
      </c>
      <c r="AF91" s="99">
        <f>(AF90-AF89)/(20/200)</f>
        <v>0.86499999999999988</v>
      </c>
    </row>
    <row r="92" spans="1:32" x14ac:dyDescent="0.4">
      <c r="A92" s="82" t="s">
        <v>253</v>
      </c>
      <c r="B92" s="83" t="s">
        <v>166</v>
      </c>
      <c r="C92" s="84">
        <v>45530.568599537037</v>
      </c>
      <c r="D92" s="85">
        <v>0</v>
      </c>
      <c r="E92" s="85">
        <v>3.0999999999999999E-3</v>
      </c>
      <c r="F92" s="85">
        <v>6.4999999999999997E-3</v>
      </c>
      <c r="G92" s="85">
        <v>2.0999999999999999E-3</v>
      </c>
      <c r="H92" s="85">
        <v>2.0000000000000001E-4</v>
      </c>
      <c r="I92" s="85">
        <v>-1E-4</v>
      </c>
      <c r="J92" s="85">
        <v>-6.7000000000000002E-3</v>
      </c>
      <c r="K92" s="85">
        <v>2.0000000000000001E-4</v>
      </c>
      <c r="L92" s="85">
        <v>4.0000000000000002E-4</v>
      </c>
      <c r="M92" s="85">
        <v>-1E-4</v>
      </c>
      <c r="N92" s="85">
        <v>1.1000000000000001E-3</v>
      </c>
      <c r="O92" s="85">
        <v>9.1000000000000004E-3</v>
      </c>
      <c r="P92" s="85">
        <v>4.1300000000000003E-2</v>
      </c>
      <c r="Q92" s="85">
        <v>-5.7000000000000002E-3</v>
      </c>
      <c r="R92" s="85">
        <v>-1.6000000000000001E-3</v>
      </c>
      <c r="S92" s="85">
        <v>-1E-4</v>
      </c>
      <c r="T92" s="85">
        <v>2.0500000000000001E-2</v>
      </c>
      <c r="U92" s="85">
        <v>1.89E-2</v>
      </c>
      <c r="V92" s="85">
        <v>1.4E-3</v>
      </c>
      <c r="W92" s="85">
        <v>6.0000000000000001E-3</v>
      </c>
      <c r="X92" s="85">
        <v>-6.7000000000000002E-3</v>
      </c>
      <c r="Y92" s="85">
        <v>1.5599999999999999E-2</v>
      </c>
      <c r="Z92" s="85">
        <v>0.15640000000000001</v>
      </c>
      <c r="AA92" s="85">
        <v>1.67E-2</v>
      </c>
      <c r="AB92" s="85">
        <v>5.3E-3</v>
      </c>
      <c r="AC92" s="85">
        <v>0</v>
      </c>
      <c r="AD92" s="85">
        <v>1E-3</v>
      </c>
      <c r="AE92" s="85">
        <v>5.9999999999999995E-4</v>
      </c>
      <c r="AF92" s="86">
        <v>7.9000000000000008E-3</v>
      </c>
    </row>
    <row r="93" spans="1:32" x14ac:dyDescent="0.4">
      <c r="A93" s="82" t="s">
        <v>290</v>
      </c>
      <c r="B93" s="83" t="s">
        <v>166</v>
      </c>
      <c r="C93" s="84">
        <v>45530.572083333333</v>
      </c>
      <c r="D93" s="85">
        <v>9.1999999999999998E-3</v>
      </c>
      <c r="E93" s="85">
        <v>0.46579999999999999</v>
      </c>
      <c r="F93" s="85">
        <v>0.24</v>
      </c>
      <c r="G93" s="85">
        <v>4.6600000000000003E-2</v>
      </c>
      <c r="H93" s="85">
        <v>0.23350000000000001</v>
      </c>
      <c r="I93" s="85">
        <v>4.6899999999999997E-2</v>
      </c>
      <c r="J93" s="85">
        <v>0.47620000000000001</v>
      </c>
      <c r="K93" s="85">
        <v>9.4600000000000004E-2</v>
      </c>
      <c r="L93" s="85">
        <v>0.48060000000000003</v>
      </c>
      <c r="M93" s="85">
        <v>0.2427</v>
      </c>
      <c r="N93" s="85">
        <v>0.2278</v>
      </c>
      <c r="O93" s="85">
        <v>0.50939999999999996</v>
      </c>
      <c r="P93" s="85">
        <v>0.4945</v>
      </c>
      <c r="Q93" s="85">
        <v>-6.1000000000000004E-3</v>
      </c>
      <c r="R93" s="85">
        <v>0.47489999999999999</v>
      </c>
      <c r="S93" s="85">
        <v>9.6500000000000002E-2</v>
      </c>
      <c r="T93" s="85">
        <v>9.5299999999999996E-2</v>
      </c>
      <c r="U93" s="85">
        <v>0.48759999999999998</v>
      </c>
      <c r="V93" s="85">
        <v>0.2374</v>
      </c>
      <c r="W93" s="85">
        <v>0.1019</v>
      </c>
      <c r="X93" s="85">
        <v>0.23599999999999999</v>
      </c>
      <c r="Y93" s="85">
        <v>0.2339</v>
      </c>
      <c r="Z93" s="85">
        <v>0.36359999999999998</v>
      </c>
      <c r="AA93" s="85">
        <v>0.24340000000000001</v>
      </c>
      <c r="AB93" s="85">
        <v>0.10150000000000001</v>
      </c>
      <c r="AC93" s="85">
        <v>9.6600000000000005E-2</v>
      </c>
      <c r="AD93" s="85">
        <v>9.64E-2</v>
      </c>
      <c r="AE93" s="85">
        <v>0.2404</v>
      </c>
      <c r="AF93" s="86">
        <v>9.4100000000000003E-2</v>
      </c>
    </row>
    <row r="94" spans="1:32" s="100" customFormat="1" x14ac:dyDescent="0.4">
      <c r="A94" s="96" t="s">
        <v>624</v>
      </c>
      <c r="B94" s="97"/>
      <c r="C94" s="97"/>
      <c r="D94" s="97">
        <f>(D93-D92)/(2/200)</f>
        <v>0.91999999999999993</v>
      </c>
      <c r="E94" s="97">
        <f>(E93-E92)/(100/200)</f>
        <v>0.9254</v>
      </c>
      <c r="F94" s="97">
        <f>(F93-F92)/(50/200)</f>
        <v>0.93399999999999994</v>
      </c>
      <c r="G94" s="97">
        <f>(G93-G92)/(10/200)</f>
        <v>0.89</v>
      </c>
      <c r="H94" s="97">
        <f>(H93-H92)/(50/200)</f>
        <v>0.93320000000000003</v>
      </c>
      <c r="I94" s="97">
        <f>(I93-I92)/(10/200)</f>
        <v>0.94</v>
      </c>
      <c r="J94" s="97">
        <f>(J93-J92)/(100/200)</f>
        <v>0.96579999999999999</v>
      </c>
      <c r="K94" s="97">
        <f>(K93-K92)/(20/200)</f>
        <v>0.94399999999999995</v>
      </c>
      <c r="L94" s="97">
        <f>(L93-L92)/(100/200)</f>
        <v>0.96040000000000003</v>
      </c>
      <c r="M94" s="97">
        <f>(M93-M92)/(50/200)</f>
        <v>0.97119999999999995</v>
      </c>
      <c r="N94" s="97">
        <f>(N93-N92)/(50/200)</f>
        <v>0.90680000000000005</v>
      </c>
      <c r="O94" s="97">
        <f>(O93-O92)/(100/200)</f>
        <v>1.0005999999999999</v>
      </c>
      <c r="P94" s="97">
        <f>(P93-P92)/(100/200)</f>
        <v>0.90639999999999998</v>
      </c>
      <c r="Q94" s="97"/>
      <c r="R94" s="97">
        <f>(R93-R92)/(100/200)</f>
        <v>0.95299999999999996</v>
      </c>
      <c r="S94" s="97">
        <f>(S93-S92)/(20/200)</f>
        <v>0.96599999999999997</v>
      </c>
      <c r="T94" s="97">
        <f>(T93-T92)/(20/200)</f>
        <v>0.74799999999999989</v>
      </c>
      <c r="U94" s="97">
        <f>(U93-U92)/(100/200)</f>
        <v>0.93740000000000001</v>
      </c>
      <c r="V94" s="97">
        <f>(V93-V92)/(50/200)</f>
        <v>0.94399999999999995</v>
      </c>
      <c r="W94" s="98">
        <f>(W93-W92)/(20/200)</f>
        <v>0.95899999999999996</v>
      </c>
      <c r="X94" s="97">
        <f>(X93-X92)/(50/200)</f>
        <v>0.9708</v>
      </c>
      <c r="Y94" s="97">
        <f>(Y93-Y92)/(50/200)</f>
        <v>0.87319999999999998</v>
      </c>
      <c r="Z94" s="97">
        <f>(Z93-Z92)/(50/200)</f>
        <v>0.82879999999999987</v>
      </c>
      <c r="AA94" s="97">
        <f>(AA93-AA92)/(50/200)</f>
        <v>0.90680000000000005</v>
      </c>
      <c r="AB94" s="97">
        <f>(AB93-AB92)/(20/200)</f>
        <v>0.96200000000000008</v>
      </c>
      <c r="AC94" s="97">
        <f>(AC93-AC92)/(20/200)</f>
        <v>0.96599999999999997</v>
      </c>
      <c r="AD94" s="97">
        <f>(AD93-AD92)/(20/200)</f>
        <v>0.95399999999999996</v>
      </c>
      <c r="AE94" s="97">
        <f>(AE93-AE92)/(50/200)</f>
        <v>0.95920000000000005</v>
      </c>
      <c r="AF94" s="99">
        <f>(AF93-AF92)/(20/200)</f>
        <v>0.86199999999999999</v>
      </c>
    </row>
    <row r="95" spans="1:32" x14ac:dyDescent="0.4">
      <c r="A95" s="82" t="s">
        <v>253</v>
      </c>
      <c r="B95" s="83" t="s">
        <v>166</v>
      </c>
      <c r="C95" s="84">
        <v>45530.568599537037</v>
      </c>
      <c r="D95" s="85">
        <v>0</v>
      </c>
      <c r="E95" s="85">
        <v>3.0999999999999999E-3</v>
      </c>
      <c r="F95" s="85">
        <v>6.4999999999999997E-3</v>
      </c>
      <c r="G95" s="85">
        <v>2.0999999999999999E-3</v>
      </c>
      <c r="H95" s="85">
        <v>2.0000000000000001E-4</v>
      </c>
      <c r="I95" s="85">
        <v>-1E-4</v>
      </c>
      <c r="J95" s="85">
        <v>-6.7000000000000002E-3</v>
      </c>
      <c r="K95" s="85">
        <v>2.0000000000000001E-4</v>
      </c>
      <c r="L95" s="85">
        <v>4.0000000000000002E-4</v>
      </c>
      <c r="M95" s="85">
        <v>-1E-4</v>
      </c>
      <c r="N95" s="85">
        <v>1.1000000000000001E-3</v>
      </c>
      <c r="O95" s="85">
        <v>9.1000000000000004E-3</v>
      </c>
      <c r="P95" s="85">
        <v>4.1300000000000003E-2</v>
      </c>
      <c r="Q95" s="85">
        <v>-5.7000000000000002E-3</v>
      </c>
      <c r="R95" s="85">
        <v>-1.6000000000000001E-3</v>
      </c>
      <c r="S95" s="85">
        <v>-1E-4</v>
      </c>
      <c r="T95" s="85">
        <v>2.0500000000000001E-2</v>
      </c>
      <c r="U95" s="85">
        <v>1.89E-2</v>
      </c>
      <c r="V95" s="85">
        <v>1.4E-3</v>
      </c>
      <c r="W95" s="85">
        <v>6.0000000000000001E-3</v>
      </c>
      <c r="X95" s="85">
        <v>-6.7000000000000002E-3</v>
      </c>
      <c r="Y95" s="85">
        <v>1.5599999999999999E-2</v>
      </c>
      <c r="Z95" s="85">
        <v>0.15640000000000001</v>
      </c>
      <c r="AA95" s="85">
        <v>1.67E-2</v>
      </c>
      <c r="AB95" s="85">
        <v>5.3E-3</v>
      </c>
      <c r="AC95" s="85">
        <v>0</v>
      </c>
      <c r="AD95" s="85">
        <v>1E-3</v>
      </c>
      <c r="AE95" s="85">
        <v>5.9999999999999995E-4</v>
      </c>
      <c r="AF95" s="86">
        <v>7.9000000000000008E-3</v>
      </c>
    </row>
    <row r="96" spans="1:32" x14ac:dyDescent="0.4">
      <c r="A96" s="82" t="s">
        <v>315</v>
      </c>
      <c r="B96" s="83" t="s">
        <v>166</v>
      </c>
      <c r="C96" s="84">
        <v>45530.573831018519</v>
      </c>
      <c r="D96" s="85">
        <v>9.3899999999999997E-2</v>
      </c>
      <c r="E96" s="85">
        <v>4.6620999999999997</v>
      </c>
      <c r="F96" s="85">
        <v>2.3622999999999998</v>
      </c>
      <c r="G96" s="85">
        <v>0.4703</v>
      </c>
      <c r="H96" s="85">
        <v>2.3860999999999999</v>
      </c>
      <c r="I96" s="85">
        <v>0.48459999999999998</v>
      </c>
      <c r="J96" s="85">
        <v>4.8265000000000002</v>
      </c>
      <c r="K96" s="85">
        <v>0.93720000000000003</v>
      </c>
      <c r="L96" s="85">
        <v>4.8619000000000003</v>
      </c>
      <c r="M96" s="85">
        <v>2.4216000000000002</v>
      </c>
      <c r="N96" s="85">
        <v>2.3492999999999999</v>
      </c>
      <c r="O96" s="85">
        <v>4.952</v>
      </c>
      <c r="P96" s="85">
        <v>4.8113000000000001</v>
      </c>
      <c r="Q96" s="85">
        <v>-4.7999999999999996E-3</v>
      </c>
      <c r="R96" s="85">
        <v>4.8673000000000002</v>
      </c>
      <c r="S96" s="85">
        <v>0.96909999999999996</v>
      </c>
      <c r="T96" s="85">
        <v>1.0031000000000001</v>
      </c>
      <c r="U96" s="85">
        <v>4.88</v>
      </c>
      <c r="V96" s="85">
        <v>2.4062000000000001</v>
      </c>
      <c r="W96" s="85">
        <v>0.96360000000000001</v>
      </c>
      <c r="X96" s="85">
        <v>2.4083999999999999</v>
      </c>
      <c r="Y96" s="85">
        <v>2.3048999999999999</v>
      </c>
      <c r="Z96" s="85">
        <v>2.6709999999999998</v>
      </c>
      <c r="AA96" s="85">
        <v>2.2555999999999998</v>
      </c>
      <c r="AB96" s="85">
        <v>1.1620999999999999</v>
      </c>
      <c r="AC96" s="85">
        <v>0.98129999999999995</v>
      </c>
      <c r="AD96" s="85">
        <v>0.98370000000000002</v>
      </c>
      <c r="AE96" s="85">
        <v>2.4485999999999999</v>
      </c>
      <c r="AF96" s="86">
        <v>0.92810000000000004</v>
      </c>
    </row>
    <row r="97" spans="1:32" s="100" customFormat="1" x14ac:dyDescent="0.4">
      <c r="A97" s="96" t="s">
        <v>624</v>
      </c>
      <c r="B97" s="97"/>
      <c r="C97" s="97"/>
      <c r="D97" s="97">
        <f>(D96-D95)/(2/20)</f>
        <v>0.93899999999999995</v>
      </c>
      <c r="E97" s="97">
        <f>(E96-E95)/(100/20)</f>
        <v>0.93179999999999996</v>
      </c>
      <c r="F97" s="97">
        <f>(F96-F95)/(50/20)</f>
        <v>0.94231999999999994</v>
      </c>
      <c r="G97" s="97">
        <f>(G96-G95)/(10/20)</f>
        <v>0.93640000000000001</v>
      </c>
      <c r="H97" s="97">
        <f>(H96-H95)/(50/20)</f>
        <v>0.95435999999999999</v>
      </c>
      <c r="I97" s="97">
        <f>(I96-I95)/(10/20)</f>
        <v>0.96939999999999993</v>
      </c>
      <c r="J97" s="97">
        <f>(J96-J95)/(100/20)</f>
        <v>0.96664000000000017</v>
      </c>
      <c r="K97" s="97">
        <f>(K96-K95)/(20/20)</f>
        <v>0.93700000000000006</v>
      </c>
      <c r="L97" s="97">
        <f>(L96-L95)/(100/20)</f>
        <v>0.97230000000000005</v>
      </c>
      <c r="M97" s="97">
        <f>(M96-M95)/(50/20)</f>
        <v>0.96868000000000021</v>
      </c>
      <c r="N97" s="97">
        <f>(N96-N95)/(50/20)</f>
        <v>0.93927999999999989</v>
      </c>
      <c r="O97" s="97">
        <f>(O96-O95)/(100/20)</f>
        <v>0.98858000000000001</v>
      </c>
      <c r="P97" s="97">
        <f>(P96-P95)/(100/20)</f>
        <v>0.95400000000000007</v>
      </c>
      <c r="Q97" s="97"/>
      <c r="R97" s="97">
        <f>(R96-R95)/(100/20)</f>
        <v>0.97377999999999998</v>
      </c>
      <c r="S97" s="97">
        <f>(S96-S95)/(20/20)</f>
        <v>0.96919999999999995</v>
      </c>
      <c r="T97" s="97">
        <f>(T96-T95)/(20/20)</f>
        <v>0.98260000000000014</v>
      </c>
      <c r="U97" s="97">
        <f>(U96-U95)/(100/20)</f>
        <v>0.97221999999999986</v>
      </c>
      <c r="V97" s="97">
        <f>(V96-V95)/(50/20)</f>
        <v>0.96192000000000011</v>
      </c>
      <c r="W97" s="98">
        <f>W96/(20/20)</f>
        <v>0.96360000000000001</v>
      </c>
      <c r="X97" s="97">
        <f>(X96-X95)/(50/20)</f>
        <v>0.9660399999999999</v>
      </c>
      <c r="Y97" s="97">
        <f>(Y96-Y95)/(50/20)</f>
        <v>0.91571999999999998</v>
      </c>
      <c r="Z97" s="97">
        <f>(Z96-Z95)/(50/20)</f>
        <v>1.0058399999999998</v>
      </c>
      <c r="AA97" s="97">
        <f>(AA96-AA95)/(50/20)</f>
        <v>0.89555999999999991</v>
      </c>
      <c r="AB97" s="97">
        <f>AB96/(20/20)</f>
        <v>1.1620999999999999</v>
      </c>
      <c r="AC97" s="97">
        <f>(AC96-AC95)/(20/20)</f>
        <v>0.98129999999999995</v>
      </c>
      <c r="AD97" s="97">
        <f>(AD96-AD95)/(20/20)</f>
        <v>0.98270000000000002</v>
      </c>
      <c r="AE97" s="97">
        <f>(AE96-AE95)/(50/20)</f>
        <v>0.97919999999999996</v>
      </c>
      <c r="AF97" s="99">
        <f>(AF96-AF95)/(20/20)</f>
        <v>0.92020000000000002</v>
      </c>
    </row>
    <row r="98" spans="1:32" x14ac:dyDescent="0.4">
      <c r="A98" s="82" t="s">
        <v>346</v>
      </c>
      <c r="B98" s="83" t="s">
        <v>166</v>
      </c>
      <c r="C98" s="84">
        <v>45530.575567129628</v>
      </c>
      <c r="D98" s="85">
        <v>3.5200000000000002E-2</v>
      </c>
      <c r="E98" s="85">
        <v>10.735900000000001</v>
      </c>
      <c r="F98" s="85">
        <v>1.4850000000000001</v>
      </c>
      <c r="G98" s="85">
        <v>-7.7000000000000002E-3</v>
      </c>
      <c r="H98" s="85">
        <v>0.43730000000000002</v>
      </c>
      <c r="I98" s="85">
        <v>2.0000000000000001E-4</v>
      </c>
      <c r="J98" s="85">
        <v>1.8522000000000001</v>
      </c>
      <c r="K98" s="85">
        <v>1.0800000000000001E-2</v>
      </c>
      <c r="L98" s="85">
        <v>-8.9999999999999998E-4</v>
      </c>
      <c r="M98" s="85">
        <v>1.23E-2</v>
      </c>
      <c r="N98" s="85">
        <v>2.9998999999999998</v>
      </c>
      <c r="O98" s="85">
        <v>35.444499999999998</v>
      </c>
      <c r="P98" s="85">
        <v>4.2615999999999996</v>
      </c>
      <c r="Q98" s="85">
        <v>1.5100000000000001E-2</v>
      </c>
      <c r="R98" s="85">
        <v>3.5688</v>
      </c>
      <c r="S98" s="85">
        <v>1.6112</v>
      </c>
      <c r="T98" s="85">
        <v>1.2500000000000001E-2</v>
      </c>
      <c r="U98" s="85">
        <v>0.58140000000000003</v>
      </c>
      <c r="V98" s="85">
        <v>5.8999999999999999E-3</v>
      </c>
      <c r="W98" s="85">
        <v>0.89970000000000006</v>
      </c>
      <c r="X98" s="85">
        <v>5.3090000000000002</v>
      </c>
      <c r="Y98" s="85">
        <v>8.9718</v>
      </c>
      <c r="Z98" s="85">
        <v>0.12470000000000001</v>
      </c>
      <c r="AA98" s="85">
        <v>1.32E-2</v>
      </c>
      <c r="AB98" s="85">
        <v>0.23039999999999999</v>
      </c>
      <c r="AC98" s="85">
        <v>5.4899999999999997E-2</v>
      </c>
      <c r="AD98" s="85">
        <v>0.56559999999999999</v>
      </c>
      <c r="AE98" s="85">
        <v>3.9699999999999999E-2</v>
      </c>
      <c r="AF98" s="86">
        <v>3.883</v>
      </c>
    </row>
    <row r="99" spans="1:32" x14ac:dyDescent="0.4">
      <c r="A99" s="82" t="s">
        <v>120</v>
      </c>
      <c r="B99" s="83" t="s">
        <v>119</v>
      </c>
      <c r="C99" s="84">
        <v>45530.577314814815</v>
      </c>
      <c r="D99" s="85">
        <v>-4.0000000000000002E-4</v>
      </c>
      <c r="E99" s="85">
        <v>-1.2999999999999999E-3</v>
      </c>
      <c r="F99" s="85">
        <v>7.1999999999999998E-3</v>
      </c>
      <c r="G99" s="85">
        <v>-3.0999999999999999E-3</v>
      </c>
      <c r="H99" s="85">
        <v>1E-4</v>
      </c>
      <c r="I99" s="85">
        <v>-1E-4</v>
      </c>
      <c r="J99" s="85">
        <v>-1.26E-2</v>
      </c>
      <c r="K99" s="85">
        <v>0</v>
      </c>
      <c r="L99" s="85">
        <v>-1E-4</v>
      </c>
      <c r="M99" s="85">
        <v>-2.9999999999999997E-4</v>
      </c>
      <c r="N99" s="85">
        <v>5.0000000000000001E-4</v>
      </c>
      <c r="O99" s="85">
        <v>1.5E-3</v>
      </c>
      <c r="P99" s="85">
        <v>3.2399999999999998E-2</v>
      </c>
      <c r="Q99" s="85">
        <v>6.3E-3</v>
      </c>
      <c r="R99" s="85">
        <v>-5.1999999999999998E-3</v>
      </c>
      <c r="S99" s="85">
        <v>-2.9999999999999997E-4</v>
      </c>
      <c r="T99" s="85">
        <v>3.7000000000000002E-3</v>
      </c>
      <c r="U99" s="85">
        <v>-1.4800000000000001E-2</v>
      </c>
      <c r="V99" s="85">
        <v>-6.9999999999999999E-4</v>
      </c>
      <c r="W99" s="85">
        <v>-6.9999999999999999E-4</v>
      </c>
      <c r="X99" s="85">
        <v>-6.6E-3</v>
      </c>
      <c r="Y99" s="85">
        <v>-3.2000000000000002E-3</v>
      </c>
      <c r="Z99" s="85">
        <v>0.1105</v>
      </c>
      <c r="AA99" s="85">
        <v>1.2800000000000001E-2</v>
      </c>
      <c r="AB99" s="85">
        <v>2.2000000000000001E-3</v>
      </c>
      <c r="AC99" s="85">
        <v>0</v>
      </c>
      <c r="AD99" s="85">
        <v>1E-4</v>
      </c>
      <c r="AE99" s="85">
        <v>4.0000000000000002E-4</v>
      </c>
      <c r="AF99" s="86">
        <v>2.0000000000000001E-4</v>
      </c>
    </row>
    <row r="100" spans="1:32" x14ac:dyDescent="0.4">
      <c r="A100" s="46" t="s">
        <v>137</v>
      </c>
      <c r="B100" s="47" t="s">
        <v>119</v>
      </c>
      <c r="C100" s="48">
        <v>45530.579050925924</v>
      </c>
      <c r="D100" s="49">
        <v>4.9112999999999998</v>
      </c>
      <c r="E100" s="49">
        <v>4.7983000000000002</v>
      </c>
      <c r="F100" s="49">
        <v>4.9345999999999997</v>
      </c>
      <c r="G100" s="49">
        <v>4.9515000000000002</v>
      </c>
      <c r="H100" s="49">
        <v>4.8242000000000003</v>
      </c>
      <c r="I100" s="49">
        <v>4.8486000000000002</v>
      </c>
      <c r="J100" s="49">
        <v>4.9344999999999999</v>
      </c>
      <c r="K100" s="49">
        <v>4.9351000000000003</v>
      </c>
      <c r="L100" s="49">
        <v>4.9333999999999998</v>
      </c>
      <c r="M100" s="49">
        <v>4.9473000000000003</v>
      </c>
      <c r="N100" s="49">
        <v>4.6993999999999998</v>
      </c>
      <c r="O100" s="49">
        <v>4.8776999999999999</v>
      </c>
      <c r="P100" s="49">
        <v>4.8226000000000004</v>
      </c>
      <c r="Q100" s="49">
        <v>4.8514999999999997</v>
      </c>
      <c r="R100" s="49">
        <v>4.9344000000000001</v>
      </c>
      <c r="S100" s="49">
        <v>4.8659999999999997</v>
      </c>
      <c r="T100" s="49">
        <v>4.9576000000000002</v>
      </c>
      <c r="U100" s="49">
        <v>4.7816000000000001</v>
      </c>
      <c r="V100" s="49">
        <v>4.9292999999999996</v>
      </c>
      <c r="W100" s="49">
        <v>5.1184000000000003</v>
      </c>
      <c r="X100" s="49">
        <v>5.0377999999999998</v>
      </c>
      <c r="Y100" s="49">
        <v>4.9706999999999999</v>
      </c>
      <c r="Z100" s="49">
        <v>5.2685000000000004</v>
      </c>
      <c r="AA100" s="49">
        <v>4.9634</v>
      </c>
      <c r="AB100" s="49">
        <v>4.9104999999999999</v>
      </c>
      <c r="AC100" s="49">
        <v>4.8924000000000003</v>
      </c>
      <c r="AD100" s="49">
        <v>4.9063999999999997</v>
      </c>
      <c r="AE100" s="49">
        <v>4.9287000000000001</v>
      </c>
      <c r="AF100" s="50">
        <v>4.8815</v>
      </c>
    </row>
    <row r="101" spans="1:32" x14ac:dyDescent="0.4">
      <c r="A101" s="87" t="s">
        <v>622</v>
      </c>
      <c r="B101" s="52"/>
      <c r="C101" s="88"/>
      <c r="D101" s="90">
        <f t="shared" ref="D101:AF101" si="9">IFERROR(D100/D$21," ")</f>
        <v>0.98225999999999991</v>
      </c>
      <c r="E101" s="90">
        <f t="shared" si="9"/>
        <v>0.95966000000000007</v>
      </c>
      <c r="F101" s="90">
        <f t="shared" si="9"/>
        <v>0.98691999999999991</v>
      </c>
      <c r="G101" s="90">
        <f t="shared" si="9"/>
        <v>0.99030000000000007</v>
      </c>
      <c r="H101" s="90">
        <f t="shared" si="9"/>
        <v>0.96484000000000003</v>
      </c>
      <c r="I101" s="90">
        <f t="shared" si="9"/>
        <v>0.96972000000000003</v>
      </c>
      <c r="J101" s="90">
        <f t="shared" si="9"/>
        <v>0.9869</v>
      </c>
      <c r="K101" s="90">
        <f t="shared" si="9"/>
        <v>0.98702000000000001</v>
      </c>
      <c r="L101" s="90">
        <f t="shared" si="9"/>
        <v>0.98668</v>
      </c>
      <c r="M101" s="90">
        <f t="shared" si="9"/>
        <v>0.98946000000000001</v>
      </c>
      <c r="N101" s="90">
        <f t="shared" si="9"/>
        <v>0.93987999999999994</v>
      </c>
      <c r="O101" s="90">
        <f t="shared" si="9"/>
        <v>0.97553999999999996</v>
      </c>
      <c r="P101" s="90">
        <f t="shared" si="9"/>
        <v>0.96452000000000004</v>
      </c>
      <c r="Q101" s="90">
        <f t="shared" si="9"/>
        <v>0.97029999999999994</v>
      </c>
      <c r="R101" s="90">
        <f t="shared" si="9"/>
        <v>0.98687999999999998</v>
      </c>
      <c r="S101" s="90">
        <f t="shared" si="9"/>
        <v>0.97319999999999995</v>
      </c>
      <c r="T101" s="90">
        <f t="shared" si="9"/>
        <v>0.99152000000000007</v>
      </c>
      <c r="U101" s="90">
        <f t="shared" si="9"/>
        <v>0.95632000000000006</v>
      </c>
      <c r="V101" s="90">
        <f t="shared" si="9"/>
        <v>0.98585999999999996</v>
      </c>
      <c r="W101" s="90">
        <f t="shared" si="9"/>
        <v>1.0236800000000001</v>
      </c>
      <c r="X101" s="90">
        <f t="shared" si="9"/>
        <v>1.00756</v>
      </c>
      <c r="Y101" s="90">
        <f t="shared" si="9"/>
        <v>0.99414000000000002</v>
      </c>
      <c r="Z101" s="90">
        <f t="shared" si="9"/>
        <v>1.0537000000000001</v>
      </c>
      <c r="AA101" s="90">
        <f t="shared" si="9"/>
        <v>0.99268000000000001</v>
      </c>
      <c r="AB101" s="90">
        <f t="shared" si="9"/>
        <v>0.98209999999999997</v>
      </c>
      <c r="AC101" s="90">
        <f t="shared" si="9"/>
        <v>0.97848000000000002</v>
      </c>
      <c r="AD101" s="90">
        <f t="shared" si="9"/>
        <v>0.98127999999999993</v>
      </c>
      <c r="AE101" s="90">
        <f t="shared" si="9"/>
        <v>0.98574000000000006</v>
      </c>
      <c r="AF101" s="90">
        <f t="shared" si="9"/>
        <v>0.97629999999999995</v>
      </c>
    </row>
    <row r="102" spans="1:32" x14ac:dyDescent="0.4">
      <c r="A102" s="82" t="s">
        <v>133</v>
      </c>
      <c r="B102" s="83" t="s">
        <v>119</v>
      </c>
      <c r="C102" s="84">
        <v>45530.58079861111</v>
      </c>
      <c r="D102" s="85">
        <v>1E-4</v>
      </c>
      <c r="E102" s="85">
        <v>-1.5E-3</v>
      </c>
      <c r="F102" s="85">
        <v>1.72E-2</v>
      </c>
      <c r="G102" s="85">
        <v>-8.9999999999999998E-4</v>
      </c>
      <c r="H102" s="85">
        <v>2.9999999999999997E-4</v>
      </c>
      <c r="I102" s="85">
        <v>0</v>
      </c>
      <c r="J102" s="85">
        <v>-1.41E-2</v>
      </c>
      <c r="K102" s="85">
        <v>1E-4</v>
      </c>
      <c r="L102" s="85">
        <v>2.0000000000000001E-4</v>
      </c>
      <c r="M102" s="85">
        <v>-1E-4</v>
      </c>
      <c r="N102" s="85">
        <v>2.9999999999999997E-4</v>
      </c>
      <c r="O102" s="85">
        <v>-2.0000000000000001E-4</v>
      </c>
      <c r="P102" s="85">
        <v>3.39E-2</v>
      </c>
      <c r="Q102" s="85">
        <v>-6.3E-3</v>
      </c>
      <c r="R102" s="85">
        <v>-4.4999999999999997E-3</v>
      </c>
      <c r="S102" s="85">
        <v>0</v>
      </c>
      <c r="T102" s="85">
        <v>5.0799999999999998E-2</v>
      </c>
      <c r="U102" s="85">
        <v>-1.3899999999999999E-2</v>
      </c>
      <c r="V102" s="85">
        <v>-1.5E-3</v>
      </c>
      <c r="W102" s="85">
        <v>4.3E-3</v>
      </c>
      <c r="X102" s="85">
        <v>-5.1000000000000004E-3</v>
      </c>
      <c r="Y102" s="85">
        <v>-2.0999999999999999E-3</v>
      </c>
      <c r="Z102" s="85">
        <v>0.1772</v>
      </c>
      <c r="AA102" s="85">
        <v>2.64E-2</v>
      </c>
      <c r="AB102" s="85">
        <v>2.3E-3</v>
      </c>
      <c r="AC102" s="85">
        <v>2.0000000000000001E-4</v>
      </c>
      <c r="AD102" s="85">
        <v>1.6000000000000001E-3</v>
      </c>
      <c r="AE102" s="85">
        <v>4.0000000000000002E-4</v>
      </c>
      <c r="AF102" s="86">
        <v>4.0000000000000002E-4</v>
      </c>
    </row>
    <row r="103" spans="1:32" x14ac:dyDescent="0.4">
      <c r="A103" s="82" t="s">
        <v>423</v>
      </c>
      <c r="B103" s="83" t="s">
        <v>166</v>
      </c>
      <c r="C103" s="84">
        <v>45530.58253472222</v>
      </c>
      <c r="D103" s="85">
        <v>1E-4</v>
      </c>
      <c r="E103" s="85">
        <v>-2.7000000000000001E-3</v>
      </c>
      <c r="F103" s="85">
        <v>4.3E-3</v>
      </c>
      <c r="G103" s="85">
        <v>-2E-3</v>
      </c>
      <c r="H103" s="85">
        <v>0</v>
      </c>
      <c r="I103" s="85">
        <v>-2.0000000000000001E-4</v>
      </c>
      <c r="J103" s="85">
        <v>-1.2999999999999999E-3</v>
      </c>
      <c r="K103" s="85">
        <v>0</v>
      </c>
      <c r="L103" s="85">
        <v>5.9999999999999995E-4</v>
      </c>
      <c r="M103" s="85">
        <v>2.9999999999999997E-4</v>
      </c>
      <c r="N103" s="85">
        <v>5.9999999999999995E-4</v>
      </c>
      <c r="O103" s="85">
        <v>-1E-4</v>
      </c>
      <c r="P103" s="85">
        <v>3.3300000000000003E-2</v>
      </c>
      <c r="Q103" s="85">
        <v>-2E-3</v>
      </c>
      <c r="R103" s="85">
        <v>-5.1999999999999998E-3</v>
      </c>
      <c r="S103" s="85">
        <v>-2.9999999999999997E-4</v>
      </c>
      <c r="T103" s="85">
        <v>1.46E-2</v>
      </c>
      <c r="U103" s="85">
        <v>-9.4999999999999998E-3</v>
      </c>
      <c r="V103" s="85">
        <v>-8.0000000000000004E-4</v>
      </c>
      <c r="W103" s="85">
        <v>1E-3</v>
      </c>
      <c r="X103" s="85">
        <v>-7.1999999999999998E-3</v>
      </c>
      <c r="Y103" s="85">
        <v>-6.6E-3</v>
      </c>
      <c r="Z103" s="85">
        <v>0.1177</v>
      </c>
      <c r="AA103" s="85">
        <v>1.89E-2</v>
      </c>
      <c r="AB103" s="85">
        <v>2.2000000000000001E-3</v>
      </c>
      <c r="AC103" s="85">
        <v>0</v>
      </c>
      <c r="AD103" s="85">
        <v>4.0000000000000002E-4</v>
      </c>
      <c r="AE103" s="85">
        <v>1E-4</v>
      </c>
      <c r="AF103" s="86">
        <v>1.6999999999999999E-3</v>
      </c>
    </row>
    <row r="104" spans="1:32" x14ac:dyDescent="0.4">
      <c r="A104" s="82" t="s">
        <v>430</v>
      </c>
      <c r="B104" s="83" t="s">
        <v>166</v>
      </c>
      <c r="C104" s="84">
        <v>45530.584270833337</v>
      </c>
      <c r="D104" s="85">
        <v>1.0200000000000001E-2</v>
      </c>
      <c r="E104" s="85">
        <v>0.46929999999999999</v>
      </c>
      <c r="F104" s="85">
        <v>0.24709999999999999</v>
      </c>
      <c r="G104" s="85">
        <v>4.7100000000000003E-2</v>
      </c>
      <c r="H104" s="85">
        <v>0.2392</v>
      </c>
      <c r="I104" s="85">
        <v>4.7899999999999998E-2</v>
      </c>
      <c r="J104" s="85">
        <v>0.49340000000000001</v>
      </c>
      <c r="K104" s="85">
        <v>9.8199999999999996E-2</v>
      </c>
      <c r="L104" s="85">
        <v>0.49020000000000002</v>
      </c>
      <c r="M104" s="85">
        <v>0.24709999999999999</v>
      </c>
      <c r="N104" s="85">
        <v>0.23130000000000001</v>
      </c>
      <c r="O104" s="85">
        <v>0.48970000000000002</v>
      </c>
      <c r="P104" s="85">
        <v>0.49490000000000001</v>
      </c>
      <c r="Q104" s="85">
        <v>7.4999999999999997E-3</v>
      </c>
      <c r="R104" s="85">
        <v>0.48220000000000002</v>
      </c>
      <c r="S104" s="85">
        <v>9.8299999999999998E-2</v>
      </c>
      <c r="T104" s="85">
        <v>9.2200000000000004E-2</v>
      </c>
      <c r="U104" s="85">
        <v>0.48780000000000001</v>
      </c>
      <c r="V104" s="85">
        <v>0.2419</v>
      </c>
      <c r="W104" s="85">
        <v>0.1066</v>
      </c>
      <c r="X104" s="85">
        <v>0.2422</v>
      </c>
      <c r="Y104" s="85">
        <v>0.24360000000000001</v>
      </c>
      <c r="Z104" s="85">
        <v>0.24629999999999999</v>
      </c>
      <c r="AA104" s="85">
        <v>0.2424</v>
      </c>
      <c r="AB104" s="85">
        <v>9.5299999999999996E-2</v>
      </c>
      <c r="AC104" s="85">
        <v>9.8900000000000002E-2</v>
      </c>
      <c r="AD104" s="85">
        <v>9.8100000000000007E-2</v>
      </c>
      <c r="AE104" s="85">
        <v>0.2445</v>
      </c>
      <c r="AF104" s="86">
        <v>9.74E-2</v>
      </c>
    </row>
    <row r="105" spans="1:32" x14ac:dyDescent="0.4">
      <c r="A105" s="82" t="s">
        <v>459</v>
      </c>
      <c r="B105" s="83" t="s">
        <v>166</v>
      </c>
      <c r="C105" s="84">
        <v>45530.586006944446</v>
      </c>
      <c r="D105" s="85">
        <v>9.4000000000000004E-3</v>
      </c>
      <c r="E105" s="85">
        <v>0.46529999999999999</v>
      </c>
      <c r="F105" s="85">
        <v>0.24299999999999999</v>
      </c>
      <c r="G105" s="85">
        <v>4.5900000000000003E-2</v>
      </c>
      <c r="H105" s="85">
        <v>0.23669999999999999</v>
      </c>
      <c r="I105" s="85">
        <v>4.7300000000000002E-2</v>
      </c>
      <c r="J105" s="85">
        <v>0.48370000000000002</v>
      </c>
      <c r="K105" s="85">
        <v>9.69E-2</v>
      </c>
      <c r="L105" s="85">
        <v>0.4839</v>
      </c>
      <c r="M105" s="85">
        <v>0.2447</v>
      </c>
      <c r="N105" s="85">
        <v>0.2288</v>
      </c>
      <c r="O105" s="85">
        <v>0.48730000000000001</v>
      </c>
      <c r="P105" s="85">
        <v>0.4899</v>
      </c>
      <c r="Q105" s="85">
        <v>-6.4999999999999997E-3</v>
      </c>
      <c r="R105" s="85">
        <v>0.47639999999999999</v>
      </c>
      <c r="S105" s="85">
        <v>9.7600000000000006E-2</v>
      </c>
      <c r="T105" s="85">
        <v>9.2100000000000001E-2</v>
      </c>
      <c r="U105" s="85">
        <v>0.48039999999999999</v>
      </c>
      <c r="V105" s="85">
        <v>0.23930000000000001</v>
      </c>
      <c r="W105" s="85">
        <v>0.10390000000000001</v>
      </c>
      <c r="X105" s="85">
        <v>0.2387</v>
      </c>
      <c r="Y105" s="85">
        <v>0.23760000000000001</v>
      </c>
      <c r="Z105" s="85">
        <v>0.2656</v>
      </c>
      <c r="AA105" s="85">
        <v>0.2475</v>
      </c>
      <c r="AB105" s="85">
        <v>9.3899999999999997E-2</v>
      </c>
      <c r="AC105" s="85">
        <v>9.7900000000000001E-2</v>
      </c>
      <c r="AD105" s="85">
        <v>9.7000000000000003E-2</v>
      </c>
      <c r="AE105" s="85">
        <v>0.24229999999999999</v>
      </c>
      <c r="AF105" s="86">
        <v>9.6100000000000005E-2</v>
      </c>
    </row>
    <row r="106" spans="1:32" x14ac:dyDescent="0.4">
      <c r="A106" s="87" t="s">
        <v>623</v>
      </c>
      <c r="B106" s="93"/>
      <c r="C106" s="93"/>
      <c r="D106" s="94">
        <f t="shared" ref="D106:P106" si="10">(ABS((D104-D105)/((D104+D105)/2)))</f>
        <v>8.1632653061224525E-2</v>
      </c>
      <c r="E106" s="94">
        <f t="shared" si="10"/>
        <v>8.5598116841429563E-3</v>
      </c>
      <c r="F106" s="94">
        <f t="shared" si="10"/>
        <v>1.6731279330748798E-2</v>
      </c>
      <c r="G106" s="94">
        <f t="shared" si="10"/>
        <v>2.5806451612903219E-2</v>
      </c>
      <c r="H106" s="94">
        <f t="shared" si="10"/>
        <v>1.0506408909434765E-2</v>
      </c>
      <c r="I106" s="94">
        <f t="shared" si="10"/>
        <v>1.2605042016806645E-2</v>
      </c>
      <c r="J106" s="94">
        <f t="shared" si="10"/>
        <v>1.9854671988537478E-2</v>
      </c>
      <c r="K106" s="94">
        <f t="shared" si="10"/>
        <v>1.3326499231163462E-2</v>
      </c>
      <c r="L106" s="94">
        <f t="shared" si="10"/>
        <v>1.2935016938712716E-2</v>
      </c>
      <c r="M106" s="94">
        <f t="shared" si="10"/>
        <v>9.7600650671003878E-3</v>
      </c>
      <c r="N106" s="94">
        <f t="shared" si="10"/>
        <v>1.0867202782003921E-2</v>
      </c>
      <c r="O106" s="94">
        <f t="shared" si="10"/>
        <v>4.9129989764585729E-3</v>
      </c>
      <c r="P106" s="94">
        <f t="shared" si="10"/>
        <v>1.0154346060113737E-2</v>
      </c>
      <c r="Q106" s="94">
        <f>(ABS((61-62)/((61+62)/2)))</f>
        <v>1.6260162601626018E-2</v>
      </c>
      <c r="R106" s="94">
        <f t="shared" ref="R106:AF106" si="11">(ABS((R104-R105)/((R104+R105)/2)))</f>
        <v>1.2100980596703583E-2</v>
      </c>
      <c r="S106" s="94">
        <f t="shared" si="11"/>
        <v>7.1465033180193186E-3</v>
      </c>
      <c r="T106" s="94">
        <f t="shared" si="11"/>
        <v>1.0851871947911325E-3</v>
      </c>
      <c r="U106" s="94">
        <f t="shared" si="11"/>
        <v>1.5286097913654241E-2</v>
      </c>
      <c r="V106" s="94">
        <f t="shared" si="11"/>
        <v>1.0806317539484585E-2</v>
      </c>
      <c r="W106" s="94">
        <f t="shared" si="11"/>
        <v>2.5653206650831296E-2</v>
      </c>
      <c r="X106" s="94">
        <f t="shared" si="11"/>
        <v>1.4556040756914133E-2</v>
      </c>
      <c r="Y106" s="94">
        <f t="shared" si="11"/>
        <v>2.4937655860349149E-2</v>
      </c>
      <c r="Z106" s="94">
        <f t="shared" si="11"/>
        <v>7.5405352607931284E-2</v>
      </c>
      <c r="AA106" s="94">
        <f t="shared" si="11"/>
        <v>2.082057562767909E-2</v>
      </c>
      <c r="AB106" s="94">
        <f t="shared" si="11"/>
        <v>1.479915433403804E-2</v>
      </c>
      <c r="AC106" s="94">
        <f t="shared" si="11"/>
        <v>1.0162601626016269E-2</v>
      </c>
      <c r="AD106" s="94">
        <f t="shared" si="11"/>
        <v>1.1276268580215312E-2</v>
      </c>
      <c r="AE106" s="94">
        <f t="shared" si="11"/>
        <v>9.0386195562859803E-3</v>
      </c>
      <c r="AF106" s="95">
        <f t="shared" si="11"/>
        <v>1.3436692506459902E-2</v>
      </c>
    </row>
    <row r="107" spans="1:32" x14ac:dyDescent="0.4">
      <c r="A107" s="82" t="s">
        <v>423</v>
      </c>
      <c r="B107" s="83" t="s">
        <v>166</v>
      </c>
      <c r="C107" s="84">
        <v>45530.58253472222</v>
      </c>
      <c r="D107" s="85">
        <v>1E-4</v>
      </c>
      <c r="E107" s="85">
        <v>-2.7000000000000001E-3</v>
      </c>
      <c r="F107" s="85">
        <v>4.3E-3</v>
      </c>
      <c r="G107" s="85">
        <v>-2E-3</v>
      </c>
      <c r="H107" s="85">
        <v>0</v>
      </c>
      <c r="I107" s="85">
        <v>-2.0000000000000001E-4</v>
      </c>
      <c r="J107" s="85">
        <v>-1.2999999999999999E-3</v>
      </c>
      <c r="K107" s="85">
        <v>0</v>
      </c>
      <c r="L107" s="85">
        <v>5.9999999999999995E-4</v>
      </c>
      <c r="M107" s="85">
        <v>2.9999999999999997E-4</v>
      </c>
      <c r="N107" s="85">
        <v>5.9999999999999995E-4</v>
      </c>
      <c r="O107" s="85">
        <v>-1E-4</v>
      </c>
      <c r="P107" s="85">
        <v>3.3300000000000003E-2</v>
      </c>
      <c r="Q107" s="85">
        <v>-2E-3</v>
      </c>
      <c r="R107" s="85">
        <v>-5.1999999999999998E-3</v>
      </c>
      <c r="S107" s="85">
        <v>-2.9999999999999997E-4</v>
      </c>
      <c r="T107" s="85">
        <v>1.46E-2</v>
      </c>
      <c r="U107" s="85">
        <v>-9.4999999999999998E-3</v>
      </c>
      <c r="V107" s="85">
        <v>-8.0000000000000004E-4</v>
      </c>
      <c r="W107" s="85">
        <v>1E-3</v>
      </c>
      <c r="X107" s="85">
        <v>-7.1999999999999998E-3</v>
      </c>
      <c r="Y107" s="85">
        <v>-6.6E-3</v>
      </c>
      <c r="Z107" s="85">
        <v>0.1177</v>
      </c>
      <c r="AA107" s="85">
        <v>1.89E-2</v>
      </c>
      <c r="AB107" s="85">
        <v>2.2000000000000001E-3</v>
      </c>
      <c r="AC107" s="85">
        <v>0</v>
      </c>
      <c r="AD107" s="85">
        <v>4.0000000000000002E-4</v>
      </c>
      <c r="AE107" s="85">
        <v>1E-4</v>
      </c>
      <c r="AF107" s="86">
        <v>1.6999999999999999E-3</v>
      </c>
    </row>
    <row r="108" spans="1:32" x14ac:dyDescent="0.4">
      <c r="A108" s="82" t="s">
        <v>430</v>
      </c>
      <c r="B108" s="83" t="s">
        <v>166</v>
      </c>
      <c r="C108" s="84">
        <v>45530.584270833337</v>
      </c>
      <c r="D108" s="85">
        <v>1.0200000000000001E-2</v>
      </c>
      <c r="E108" s="85">
        <v>0.46929999999999999</v>
      </c>
      <c r="F108" s="85">
        <v>0.24709999999999999</v>
      </c>
      <c r="G108" s="85">
        <v>4.7100000000000003E-2</v>
      </c>
      <c r="H108" s="85">
        <v>0.2392</v>
      </c>
      <c r="I108" s="85">
        <v>4.7899999999999998E-2</v>
      </c>
      <c r="J108" s="85">
        <v>0.49340000000000001</v>
      </c>
      <c r="K108" s="85">
        <v>9.8199999999999996E-2</v>
      </c>
      <c r="L108" s="85">
        <v>0.49020000000000002</v>
      </c>
      <c r="M108" s="85">
        <v>0.24709999999999999</v>
      </c>
      <c r="N108" s="85">
        <v>0.23130000000000001</v>
      </c>
      <c r="O108" s="85">
        <v>0.48970000000000002</v>
      </c>
      <c r="P108" s="85">
        <v>0.49490000000000001</v>
      </c>
      <c r="Q108" s="85">
        <v>7.4999999999999997E-3</v>
      </c>
      <c r="R108" s="85">
        <v>0.48220000000000002</v>
      </c>
      <c r="S108" s="85">
        <v>9.8299999999999998E-2</v>
      </c>
      <c r="T108" s="85">
        <v>9.2200000000000004E-2</v>
      </c>
      <c r="U108" s="85">
        <v>0.48780000000000001</v>
      </c>
      <c r="V108" s="85">
        <v>0.2419</v>
      </c>
      <c r="W108" s="85">
        <v>0.1066</v>
      </c>
      <c r="X108" s="85">
        <v>0.2422</v>
      </c>
      <c r="Y108" s="85">
        <v>0.24360000000000001</v>
      </c>
      <c r="Z108" s="85">
        <v>0.24629999999999999</v>
      </c>
      <c r="AA108" s="85">
        <v>0.2424</v>
      </c>
      <c r="AB108" s="85">
        <v>9.5299999999999996E-2</v>
      </c>
      <c r="AC108" s="85">
        <v>9.8900000000000002E-2</v>
      </c>
      <c r="AD108" s="85">
        <v>9.8100000000000007E-2</v>
      </c>
      <c r="AE108" s="85">
        <v>0.2445</v>
      </c>
      <c r="AF108" s="86">
        <v>9.74E-2</v>
      </c>
    </row>
    <row r="109" spans="1:32" s="100" customFormat="1" x14ac:dyDescent="0.4">
      <c r="A109" s="96" t="s">
        <v>624</v>
      </c>
      <c r="B109" s="97"/>
      <c r="C109" s="97"/>
      <c r="D109" s="97">
        <f>(D108-D107)/(2/200)</f>
        <v>1.01</v>
      </c>
      <c r="E109" s="97">
        <f>(E108-E107)/(100/200)</f>
        <v>0.94399999999999995</v>
      </c>
      <c r="F109" s="97">
        <f>(F108-F107)/(50/200)</f>
        <v>0.97119999999999995</v>
      </c>
      <c r="G109" s="97">
        <f>(G108-G107)/(10/200)</f>
        <v>0.9820000000000001</v>
      </c>
      <c r="H109" s="97">
        <f>(H108-H107)/(50/200)</f>
        <v>0.95679999999999998</v>
      </c>
      <c r="I109" s="97">
        <f>(I108-I107)/(10/200)</f>
        <v>0.96199999999999986</v>
      </c>
      <c r="J109" s="97">
        <f>(J108-J107)/(100/200)</f>
        <v>0.98940000000000006</v>
      </c>
      <c r="K109" s="97">
        <f>(K108-K107)/(20/200)</f>
        <v>0.98199999999999987</v>
      </c>
      <c r="L109" s="97">
        <f>(L108-L107)/(100/200)</f>
        <v>0.97920000000000007</v>
      </c>
      <c r="M109" s="97">
        <f>(M108-M107)/(50/200)</f>
        <v>0.98719999999999997</v>
      </c>
      <c r="N109" s="97">
        <f>(N108-N107)/(50/200)</f>
        <v>0.92280000000000006</v>
      </c>
      <c r="O109" s="97">
        <f>(O108-O107)/(100/200)</f>
        <v>0.97960000000000003</v>
      </c>
      <c r="P109" s="97">
        <f>(P108-P107)/(100/200)</f>
        <v>0.92320000000000002</v>
      </c>
      <c r="Q109" s="97"/>
      <c r="R109" s="97">
        <f>(R108-R107)/(100/200)</f>
        <v>0.9748</v>
      </c>
      <c r="S109" s="97">
        <f>(S108-S107)/(20/200)</f>
        <v>0.98599999999999988</v>
      </c>
      <c r="T109" s="97">
        <f>(T108-T107)/(20/200)</f>
        <v>0.77600000000000002</v>
      </c>
      <c r="U109" s="97">
        <f>(U108-U107)/(100/200)</f>
        <v>0.99460000000000004</v>
      </c>
      <c r="V109" s="97">
        <f>(V108-V107)/(50/200)</f>
        <v>0.9708</v>
      </c>
      <c r="W109" s="98">
        <f>(W108-W107)/(20/200)</f>
        <v>1.0559999999999998</v>
      </c>
      <c r="X109" s="97">
        <f>(X108-X107)/(50/200)</f>
        <v>0.99760000000000004</v>
      </c>
      <c r="Y109" s="97">
        <f>(Y108-Y107)/(50/200)</f>
        <v>1.0008000000000001</v>
      </c>
      <c r="Z109" s="97">
        <f>(Z108-Z107)/(50/200)</f>
        <v>0.51439999999999997</v>
      </c>
      <c r="AA109" s="97">
        <f>(AA108-AA107)/(50/200)</f>
        <v>0.89400000000000002</v>
      </c>
      <c r="AB109" s="97">
        <f>(AB108-AB107)/(20/200)</f>
        <v>0.93099999999999994</v>
      </c>
      <c r="AC109" s="97">
        <f>(AC108-AC107)/(20/200)</f>
        <v>0.98899999999999999</v>
      </c>
      <c r="AD109" s="97">
        <f>(AD108-AD107)/(20/200)</f>
        <v>0.97700000000000009</v>
      </c>
      <c r="AE109" s="97">
        <f>(AE108-AE107)/(50/200)</f>
        <v>0.97760000000000002</v>
      </c>
      <c r="AF109" s="99">
        <f>(AF108-AF107)/(20/200)</f>
        <v>0.95700000000000007</v>
      </c>
    </row>
    <row r="110" spans="1:32" x14ac:dyDescent="0.4">
      <c r="A110" s="82" t="s">
        <v>423</v>
      </c>
      <c r="B110" s="83" t="s">
        <v>166</v>
      </c>
      <c r="C110" s="84">
        <v>45530.58253472222</v>
      </c>
      <c r="D110" s="85">
        <v>1E-4</v>
      </c>
      <c r="E110" s="85">
        <v>-2.7000000000000001E-3</v>
      </c>
      <c r="F110" s="85">
        <v>4.3E-3</v>
      </c>
      <c r="G110" s="85">
        <v>-2E-3</v>
      </c>
      <c r="H110" s="85">
        <v>0</v>
      </c>
      <c r="I110" s="85">
        <v>-2.0000000000000001E-4</v>
      </c>
      <c r="J110" s="85">
        <v>-1.2999999999999999E-3</v>
      </c>
      <c r="K110" s="85">
        <v>0</v>
      </c>
      <c r="L110" s="85">
        <v>5.9999999999999995E-4</v>
      </c>
      <c r="M110" s="85">
        <v>2.9999999999999997E-4</v>
      </c>
      <c r="N110" s="85">
        <v>5.9999999999999995E-4</v>
      </c>
      <c r="O110" s="85">
        <v>-1E-4</v>
      </c>
      <c r="P110" s="85">
        <v>3.3300000000000003E-2</v>
      </c>
      <c r="Q110" s="85">
        <v>-2E-3</v>
      </c>
      <c r="R110" s="85">
        <v>-5.1999999999999998E-3</v>
      </c>
      <c r="S110" s="85">
        <v>-2.9999999999999997E-4</v>
      </c>
      <c r="T110" s="85">
        <v>1.46E-2</v>
      </c>
      <c r="U110" s="85">
        <v>-9.4999999999999998E-3</v>
      </c>
      <c r="V110" s="85">
        <v>-8.0000000000000004E-4</v>
      </c>
      <c r="W110" s="85">
        <v>1E-3</v>
      </c>
      <c r="X110" s="85">
        <v>-7.1999999999999998E-3</v>
      </c>
      <c r="Y110" s="85">
        <v>-6.6E-3</v>
      </c>
      <c r="Z110" s="85">
        <v>0.1177</v>
      </c>
      <c r="AA110" s="85">
        <v>1.89E-2</v>
      </c>
      <c r="AB110" s="85">
        <v>2.2000000000000001E-3</v>
      </c>
      <c r="AC110" s="85">
        <v>0</v>
      </c>
      <c r="AD110" s="85">
        <v>4.0000000000000002E-4</v>
      </c>
      <c r="AE110" s="85">
        <v>1E-4</v>
      </c>
      <c r="AF110" s="86">
        <v>1.6999999999999999E-3</v>
      </c>
    </row>
    <row r="111" spans="1:32" x14ac:dyDescent="0.4">
      <c r="A111" s="82" t="s">
        <v>459</v>
      </c>
      <c r="B111" s="83" t="s">
        <v>166</v>
      </c>
      <c r="C111" s="84">
        <v>45530.586006944446</v>
      </c>
      <c r="D111" s="85">
        <v>9.4000000000000004E-3</v>
      </c>
      <c r="E111" s="85">
        <v>0.46529999999999999</v>
      </c>
      <c r="F111" s="85">
        <v>0.24299999999999999</v>
      </c>
      <c r="G111" s="85">
        <v>4.5900000000000003E-2</v>
      </c>
      <c r="H111" s="85">
        <v>0.23669999999999999</v>
      </c>
      <c r="I111" s="85">
        <v>4.7300000000000002E-2</v>
      </c>
      <c r="J111" s="85">
        <v>0.48370000000000002</v>
      </c>
      <c r="K111" s="85">
        <v>9.69E-2</v>
      </c>
      <c r="L111" s="85">
        <v>0.4839</v>
      </c>
      <c r="M111" s="85">
        <v>0.2447</v>
      </c>
      <c r="N111" s="85">
        <v>0.2288</v>
      </c>
      <c r="O111" s="85">
        <v>0.48730000000000001</v>
      </c>
      <c r="P111" s="85">
        <v>0.4899</v>
      </c>
      <c r="Q111" s="85">
        <v>-6.4999999999999997E-3</v>
      </c>
      <c r="R111" s="85">
        <v>0.47639999999999999</v>
      </c>
      <c r="S111" s="85">
        <v>9.7600000000000006E-2</v>
      </c>
      <c r="T111" s="85">
        <v>9.2100000000000001E-2</v>
      </c>
      <c r="U111" s="85">
        <v>0.48039999999999999</v>
      </c>
      <c r="V111" s="85">
        <v>0.23930000000000001</v>
      </c>
      <c r="W111" s="85">
        <v>0.10390000000000001</v>
      </c>
      <c r="X111" s="85">
        <v>0.2387</v>
      </c>
      <c r="Y111" s="85">
        <v>0.23760000000000001</v>
      </c>
      <c r="Z111" s="85">
        <v>0.2656</v>
      </c>
      <c r="AA111" s="85">
        <v>0.2475</v>
      </c>
      <c r="AB111" s="85">
        <v>9.3899999999999997E-2</v>
      </c>
      <c r="AC111" s="85">
        <v>9.7900000000000001E-2</v>
      </c>
      <c r="AD111" s="85">
        <v>9.7000000000000003E-2</v>
      </c>
      <c r="AE111" s="85">
        <v>0.24229999999999999</v>
      </c>
      <c r="AF111" s="86">
        <v>9.6100000000000005E-2</v>
      </c>
    </row>
    <row r="112" spans="1:32" s="100" customFormat="1" x14ac:dyDescent="0.4">
      <c r="A112" s="96" t="s">
        <v>624</v>
      </c>
      <c r="B112" s="97"/>
      <c r="C112" s="97"/>
      <c r="D112" s="97">
        <f>(D111-D110)/(2/200)</f>
        <v>0.93</v>
      </c>
      <c r="E112" s="97">
        <f>(E111-E110)/(100/200)</f>
        <v>0.93599999999999994</v>
      </c>
      <c r="F112" s="97">
        <f>(F111-F110)/(50/200)</f>
        <v>0.95479999999999998</v>
      </c>
      <c r="G112" s="97">
        <f>(G111-G110)/(10/200)</f>
        <v>0.95800000000000007</v>
      </c>
      <c r="H112" s="97">
        <f>(H111-H110)/(50/200)</f>
        <v>0.94679999999999997</v>
      </c>
      <c r="I112" s="97">
        <f>(I111-I110)/(10/200)</f>
        <v>0.95</v>
      </c>
      <c r="J112" s="97">
        <f>(J111-J110)/(100/200)</f>
        <v>0.97000000000000008</v>
      </c>
      <c r="K112" s="97">
        <f>(K111-K110)/(20/200)</f>
        <v>0.96899999999999997</v>
      </c>
      <c r="L112" s="97">
        <f>(L111-L110)/(100/200)</f>
        <v>0.96660000000000001</v>
      </c>
      <c r="M112" s="97">
        <f>(M111-M110)/(50/200)</f>
        <v>0.97760000000000002</v>
      </c>
      <c r="N112" s="97">
        <f>(N111-N110)/(50/200)</f>
        <v>0.91280000000000006</v>
      </c>
      <c r="O112" s="97">
        <f>(O111-O110)/(100/200)</f>
        <v>0.9748</v>
      </c>
      <c r="P112" s="97">
        <f>(P111-P110)/(100/200)</f>
        <v>0.91320000000000001</v>
      </c>
      <c r="Q112" s="97"/>
      <c r="R112" s="97">
        <f>(R111-R110)/(100/200)</f>
        <v>0.96319999999999995</v>
      </c>
      <c r="S112" s="97">
        <f>(S111-S110)/(20/200)</f>
        <v>0.97899999999999998</v>
      </c>
      <c r="T112" s="97">
        <f>(T111-T110)/(20/200)</f>
        <v>0.77499999999999991</v>
      </c>
      <c r="U112" s="97">
        <f>(U111-U110)/(100/200)</f>
        <v>0.9798</v>
      </c>
      <c r="V112" s="97">
        <f>(V111-V110)/(50/200)</f>
        <v>0.96040000000000003</v>
      </c>
      <c r="W112" s="98">
        <f>(W111-W110)/(20/200)</f>
        <v>1.0289999999999999</v>
      </c>
      <c r="X112" s="97">
        <f>(X111-X110)/(50/200)</f>
        <v>0.98360000000000003</v>
      </c>
      <c r="Y112" s="97">
        <f>(Y111-Y110)/(50/200)</f>
        <v>0.9768</v>
      </c>
      <c r="Z112" s="97">
        <f>(Z111-Z110)/(50/200)</f>
        <v>0.59160000000000001</v>
      </c>
      <c r="AA112" s="97">
        <f>(AA111-AA110)/(50/200)</f>
        <v>0.91439999999999999</v>
      </c>
      <c r="AB112" s="97">
        <f>(AB111-AB110)/(20/200)</f>
        <v>0.91700000000000004</v>
      </c>
      <c r="AC112" s="97">
        <f>(AC111-AC110)/(20/200)</f>
        <v>0.97899999999999998</v>
      </c>
      <c r="AD112" s="97">
        <f>(AD111-AD110)/(20/200)</f>
        <v>0.96599999999999997</v>
      </c>
      <c r="AE112" s="97">
        <f>(AE111-AE110)/(50/200)</f>
        <v>0.96879999999999999</v>
      </c>
      <c r="AF112" s="99">
        <f>(AF111-AF110)/(20/200)</f>
        <v>0.94400000000000006</v>
      </c>
    </row>
    <row r="113" spans="1:32" x14ac:dyDescent="0.4">
      <c r="A113" s="82" t="s">
        <v>423</v>
      </c>
      <c r="B113" s="83" t="s">
        <v>166</v>
      </c>
      <c r="C113" s="84">
        <v>45530.58253472222</v>
      </c>
      <c r="D113" s="85">
        <v>1E-4</v>
      </c>
      <c r="E113" s="85">
        <v>-2.7000000000000001E-3</v>
      </c>
      <c r="F113" s="85">
        <v>4.3E-3</v>
      </c>
      <c r="G113" s="85">
        <v>-2E-3</v>
      </c>
      <c r="H113" s="85">
        <v>0</v>
      </c>
      <c r="I113" s="85">
        <v>-2.0000000000000001E-4</v>
      </c>
      <c r="J113" s="85">
        <v>-1.2999999999999999E-3</v>
      </c>
      <c r="K113" s="85">
        <v>0</v>
      </c>
      <c r="L113" s="85">
        <v>5.9999999999999995E-4</v>
      </c>
      <c r="M113" s="85">
        <v>2.9999999999999997E-4</v>
      </c>
      <c r="N113" s="85">
        <v>5.9999999999999995E-4</v>
      </c>
      <c r="O113" s="85">
        <v>-1E-4</v>
      </c>
      <c r="P113" s="85">
        <v>3.3300000000000003E-2</v>
      </c>
      <c r="Q113" s="85">
        <v>-2E-3</v>
      </c>
      <c r="R113" s="85">
        <v>-5.1999999999999998E-3</v>
      </c>
      <c r="S113" s="85">
        <v>-2.9999999999999997E-4</v>
      </c>
      <c r="T113" s="85">
        <v>1.46E-2</v>
      </c>
      <c r="U113" s="85">
        <v>-9.4999999999999998E-3</v>
      </c>
      <c r="V113" s="85">
        <v>-8.0000000000000004E-4</v>
      </c>
      <c r="W113" s="85">
        <v>1E-3</v>
      </c>
      <c r="X113" s="85">
        <v>-7.1999999999999998E-3</v>
      </c>
      <c r="Y113" s="85">
        <v>-6.6E-3</v>
      </c>
      <c r="Z113" s="85">
        <v>0.1177</v>
      </c>
      <c r="AA113" s="85">
        <v>1.89E-2</v>
      </c>
      <c r="AB113" s="85">
        <v>2.2000000000000001E-3</v>
      </c>
      <c r="AC113" s="85">
        <v>0</v>
      </c>
      <c r="AD113" s="85">
        <v>4.0000000000000002E-4</v>
      </c>
      <c r="AE113" s="85">
        <v>1E-4</v>
      </c>
      <c r="AF113" s="86">
        <v>1.6999999999999999E-3</v>
      </c>
    </row>
    <row r="114" spans="1:32" x14ac:dyDescent="0.4">
      <c r="A114" s="82" t="s">
        <v>485</v>
      </c>
      <c r="B114" s="83" t="s">
        <v>166</v>
      </c>
      <c r="C114" s="84">
        <v>45530.587743055556</v>
      </c>
      <c r="D114" s="85">
        <v>1.9E-2</v>
      </c>
      <c r="E114" s="85">
        <v>0.92779999999999996</v>
      </c>
      <c r="F114" s="85">
        <v>0.48759999999999998</v>
      </c>
      <c r="G114" s="85">
        <v>9.4700000000000006E-2</v>
      </c>
      <c r="H114" s="85">
        <v>0.4753</v>
      </c>
      <c r="I114" s="85">
        <v>9.5200000000000007E-2</v>
      </c>
      <c r="J114" s="85">
        <v>0.96450000000000002</v>
      </c>
      <c r="K114" s="85">
        <v>0.19520000000000001</v>
      </c>
      <c r="L114" s="85">
        <v>0.97670000000000001</v>
      </c>
      <c r="M114" s="85">
        <v>0.48920000000000002</v>
      </c>
      <c r="N114" s="85">
        <v>0.4577</v>
      </c>
      <c r="O114" s="85">
        <v>0.97860000000000003</v>
      </c>
      <c r="P114" s="85">
        <v>0.97440000000000004</v>
      </c>
      <c r="Q114" s="85">
        <v>-2.0000000000000001E-4</v>
      </c>
      <c r="R114" s="85">
        <v>0.97529999999999994</v>
      </c>
      <c r="S114" s="85">
        <v>0.19539999999999999</v>
      </c>
      <c r="T114" s="85">
        <v>0.1779</v>
      </c>
      <c r="U114" s="85">
        <v>0.97219999999999995</v>
      </c>
      <c r="V114" s="85">
        <v>0.48220000000000002</v>
      </c>
      <c r="W114" s="85">
        <v>0.20519999999999999</v>
      </c>
      <c r="X114" s="85">
        <v>0.48670000000000002</v>
      </c>
      <c r="Y114" s="85">
        <v>0.48449999999999999</v>
      </c>
      <c r="Z114" s="85">
        <v>0.4627</v>
      </c>
      <c r="AA114" s="85">
        <v>0.49309999999999998</v>
      </c>
      <c r="AB114" s="85">
        <v>0.186</v>
      </c>
      <c r="AC114" s="85">
        <v>0.19539999999999999</v>
      </c>
      <c r="AD114" s="85">
        <v>0.19400000000000001</v>
      </c>
      <c r="AE114" s="85">
        <v>0.48680000000000001</v>
      </c>
      <c r="AF114" s="86">
        <v>0.19220000000000001</v>
      </c>
    </row>
    <row r="115" spans="1:32" s="100" customFormat="1" x14ac:dyDescent="0.4">
      <c r="A115" s="96" t="s">
        <v>624</v>
      </c>
      <c r="B115" s="97"/>
      <c r="C115" s="97"/>
      <c r="D115" s="97">
        <f>(D114-D113)/(2/100)</f>
        <v>0.94499999999999995</v>
      </c>
      <c r="E115" s="97">
        <f>(E114-E113)/(100/100)</f>
        <v>0.93049999999999999</v>
      </c>
      <c r="F115" s="97">
        <f>(F114-F113)/(50/100)</f>
        <v>0.9665999999999999</v>
      </c>
      <c r="G115" s="97">
        <f>(G114-G113)/(10/100)</f>
        <v>0.96700000000000008</v>
      </c>
      <c r="H115" s="97">
        <f>(H114-H113)/(50/100)</f>
        <v>0.9506</v>
      </c>
      <c r="I115" s="97">
        <f>(I114-I113)/(10/100)</f>
        <v>0.95400000000000007</v>
      </c>
      <c r="J115" s="97">
        <f>(J114-J113)/(100/100)</f>
        <v>0.96579999999999999</v>
      </c>
      <c r="K115" s="97">
        <f>(K114-K113)/(20/100)</f>
        <v>0.97599999999999998</v>
      </c>
      <c r="L115" s="97">
        <f>(L114-L113)/(100/100)</f>
        <v>0.97609999999999997</v>
      </c>
      <c r="M115" s="97">
        <f>(M114-M113)/(50/100)</f>
        <v>0.9778</v>
      </c>
      <c r="N115" s="97">
        <f>(N114-N113)/(50/100)</f>
        <v>0.91420000000000001</v>
      </c>
      <c r="O115" s="97">
        <f>(O114-O113)/(100/100)</f>
        <v>0.97870000000000001</v>
      </c>
      <c r="P115" s="97">
        <f>(P114-P113/(100/100))</f>
        <v>0.94110000000000005</v>
      </c>
      <c r="Q115" s="97"/>
      <c r="R115" s="97">
        <f>(R114-R113)/(100/100)</f>
        <v>0.98049999999999993</v>
      </c>
      <c r="S115" s="97">
        <f>(S114-S113)/(20/100)</f>
        <v>0.97849999999999993</v>
      </c>
      <c r="T115" s="97">
        <f>(T114-T113)/(20/100)</f>
        <v>0.8165</v>
      </c>
      <c r="U115" s="97">
        <f>(U114-U113)/(100/100)</f>
        <v>0.98169999999999991</v>
      </c>
      <c r="V115" s="97">
        <f>(V114-V113)/(50/100)</f>
        <v>0.96600000000000008</v>
      </c>
      <c r="W115" s="98">
        <f>(W114-W113)/(20/100)</f>
        <v>1.0209999999999999</v>
      </c>
      <c r="X115" s="97">
        <f>(X114-X113)/(50/100)</f>
        <v>0.98780000000000001</v>
      </c>
      <c r="Y115" s="97">
        <f>(Y114-Y113)/(50/100)</f>
        <v>0.98219999999999996</v>
      </c>
      <c r="Z115" s="97">
        <f>(Z114-Z113)/(50/100)</f>
        <v>0.69</v>
      </c>
      <c r="AA115" s="97">
        <f>(AA114-AA113)/(50/100)</f>
        <v>0.94839999999999991</v>
      </c>
      <c r="AB115" s="97">
        <f>(AB114-AB113)/(20/100)</f>
        <v>0.91899999999999993</v>
      </c>
      <c r="AC115" s="97">
        <f>(AC114-AC113)/(20/100)</f>
        <v>0.97699999999999987</v>
      </c>
      <c r="AD115" s="97">
        <f>(AD114-AD113)/(20/100)</f>
        <v>0.96799999999999997</v>
      </c>
      <c r="AE115" s="97">
        <f>(AE114-AE113)/(50/100)</f>
        <v>0.97340000000000004</v>
      </c>
      <c r="AF115" s="99">
        <f>(AF114-AF113)/(20/100)</f>
        <v>0.95250000000000001</v>
      </c>
    </row>
    <row r="116" spans="1:32" x14ac:dyDescent="0.4">
      <c r="A116" s="82" t="s">
        <v>512</v>
      </c>
      <c r="B116" s="83" t="s">
        <v>166</v>
      </c>
      <c r="C116" s="84">
        <v>45530.589479166665</v>
      </c>
      <c r="D116" s="85">
        <v>9.4899999999999998E-2</v>
      </c>
      <c r="E116" s="85">
        <v>4.6261999999999999</v>
      </c>
      <c r="F116" s="85">
        <v>2.4462000000000002</v>
      </c>
      <c r="G116" s="85">
        <v>0.48609999999999998</v>
      </c>
      <c r="H116" s="85">
        <v>2.3687999999999998</v>
      </c>
      <c r="I116" s="85">
        <v>0.4743</v>
      </c>
      <c r="J116" s="85">
        <v>4.8076999999999996</v>
      </c>
      <c r="K116" s="85">
        <v>0.97689999999999999</v>
      </c>
      <c r="L116" s="85">
        <v>4.8662000000000001</v>
      </c>
      <c r="M116" s="85">
        <v>2.415</v>
      </c>
      <c r="N116" s="85">
        <v>2.2787999999999999</v>
      </c>
      <c r="O116" s="85">
        <v>4.8268000000000004</v>
      </c>
      <c r="P116" s="85">
        <v>4.8189000000000002</v>
      </c>
      <c r="Q116" s="85">
        <v>-6.4999999999999997E-3</v>
      </c>
      <c r="R116" s="85">
        <v>4.9284999999999997</v>
      </c>
      <c r="S116" s="85">
        <v>0.9627</v>
      </c>
      <c r="T116" s="85">
        <v>0.92820000000000003</v>
      </c>
      <c r="U116" s="85">
        <v>4.8015999999999996</v>
      </c>
      <c r="V116" s="85">
        <v>2.4175</v>
      </c>
      <c r="W116" s="85">
        <v>1.0117</v>
      </c>
      <c r="X116" s="85">
        <v>2.4598</v>
      </c>
      <c r="Y116" s="85">
        <v>2.4577</v>
      </c>
      <c r="Z116" s="85">
        <v>2.5373000000000001</v>
      </c>
      <c r="AA116" s="85">
        <v>2.4550999999999998</v>
      </c>
      <c r="AB116" s="85">
        <v>0.94699999999999995</v>
      </c>
      <c r="AC116" s="85">
        <v>0.97399999999999998</v>
      </c>
      <c r="AD116" s="85">
        <v>0.9708</v>
      </c>
      <c r="AE116" s="85">
        <v>2.4285000000000001</v>
      </c>
      <c r="AF116" s="86">
        <v>0.96430000000000005</v>
      </c>
    </row>
    <row r="117" spans="1:32" x14ac:dyDescent="0.4">
      <c r="A117" s="82" t="s">
        <v>540</v>
      </c>
      <c r="B117" s="83" t="s">
        <v>166</v>
      </c>
      <c r="C117" s="84">
        <v>45530.591215277775</v>
      </c>
      <c r="D117" s="85">
        <v>9.4200000000000006E-2</v>
      </c>
      <c r="E117" s="85">
        <v>4.6111000000000004</v>
      </c>
      <c r="F117" s="85">
        <v>2.4451000000000001</v>
      </c>
      <c r="G117" s="85">
        <v>0.48230000000000001</v>
      </c>
      <c r="H117" s="85">
        <v>2.3546999999999998</v>
      </c>
      <c r="I117" s="85">
        <v>0.4733</v>
      </c>
      <c r="J117" s="85">
        <v>4.7819000000000003</v>
      </c>
      <c r="K117" s="85">
        <v>0.9718</v>
      </c>
      <c r="L117" s="85">
        <v>4.8540000000000001</v>
      </c>
      <c r="M117" s="85">
        <v>2.4024999999999999</v>
      </c>
      <c r="N117" s="85">
        <v>2.2724000000000002</v>
      </c>
      <c r="O117" s="85">
        <v>4.8017000000000003</v>
      </c>
      <c r="P117" s="85">
        <v>4.7808000000000002</v>
      </c>
      <c r="Q117" s="85">
        <v>1.8E-3</v>
      </c>
      <c r="R117" s="85">
        <v>4.9043000000000001</v>
      </c>
      <c r="S117" s="85">
        <v>0.96040000000000003</v>
      </c>
      <c r="T117" s="85">
        <v>0.94079999999999997</v>
      </c>
      <c r="U117" s="85">
        <v>4.7656999999999998</v>
      </c>
      <c r="V117" s="85">
        <v>2.4041000000000001</v>
      </c>
      <c r="W117" s="85">
        <v>1.0086999999999999</v>
      </c>
      <c r="X117" s="85">
        <v>2.4470999999999998</v>
      </c>
      <c r="Y117" s="85">
        <v>2.4424000000000001</v>
      </c>
      <c r="Z117" s="85">
        <v>2.5651999999999999</v>
      </c>
      <c r="AA117" s="85">
        <v>2.4462000000000002</v>
      </c>
      <c r="AB117" s="85">
        <v>0.94630000000000003</v>
      </c>
      <c r="AC117" s="85">
        <v>0.96679999999999999</v>
      </c>
      <c r="AD117" s="85">
        <v>0.9667</v>
      </c>
      <c r="AE117" s="85">
        <v>2.4178999999999999</v>
      </c>
      <c r="AF117" s="86">
        <v>0.95840000000000003</v>
      </c>
    </row>
    <row r="118" spans="1:32" x14ac:dyDescent="0.4">
      <c r="A118" s="87" t="s">
        <v>623</v>
      </c>
      <c r="B118" s="93"/>
      <c r="C118" s="93"/>
      <c r="D118" s="94">
        <f t="shared" ref="D118:P118" si="12">(ABS((D116-D117)/((D116+D117)/2)))</f>
        <v>7.4034902168164177E-3</v>
      </c>
      <c r="E118" s="94">
        <f t="shared" si="12"/>
        <v>3.2693535989952575E-3</v>
      </c>
      <c r="F118" s="94">
        <f t="shared" si="12"/>
        <v>4.4977817758064351E-4</v>
      </c>
      <c r="G118" s="94">
        <f t="shared" si="12"/>
        <v>7.8479966955802768E-3</v>
      </c>
      <c r="H118" s="94">
        <f t="shared" si="12"/>
        <v>5.9701492537313442E-3</v>
      </c>
      <c r="I118" s="94">
        <f t="shared" si="12"/>
        <v>2.1105951878429736E-3</v>
      </c>
      <c r="J118" s="94">
        <f t="shared" si="12"/>
        <v>5.38082923166751E-3</v>
      </c>
      <c r="K118" s="94">
        <f t="shared" si="12"/>
        <v>5.2342587365936197E-3</v>
      </c>
      <c r="L118" s="94">
        <f t="shared" si="12"/>
        <v>2.51023641488858E-3</v>
      </c>
      <c r="M118" s="94">
        <f t="shared" si="12"/>
        <v>5.1894135962636959E-3</v>
      </c>
      <c r="N118" s="94">
        <f t="shared" si="12"/>
        <v>2.812445069432123E-3</v>
      </c>
      <c r="O118" s="94">
        <f t="shared" si="12"/>
        <v>5.2136885288466784E-3</v>
      </c>
      <c r="P118" s="94">
        <f t="shared" si="12"/>
        <v>7.9377480546267108E-3</v>
      </c>
      <c r="Q118" s="94">
        <f>(ABS((61-62)/((61+62)/2)))</f>
        <v>1.6260162601626018E-2</v>
      </c>
      <c r="R118" s="94">
        <f t="shared" ref="R118:AF118" si="13">(ABS((R116-R117)/((R116+R117)/2)))</f>
        <v>4.9223008705556017E-3</v>
      </c>
      <c r="S118" s="94">
        <f t="shared" si="13"/>
        <v>2.3919712963444114E-3</v>
      </c>
      <c r="T118" s="94">
        <f t="shared" si="13"/>
        <v>1.3483146067415672E-2</v>
      </c>
      <c r="U118" s="94">
        <f t="shared" si="13"/>
        <v>7.504729652043904E-3</v>
      </c>
      <c r="V118" s="94">
        <f t="shared" si="13"/>
        <v>5.5583208893312825E-3</v>
      </c>
      <c r="W118" s="94">
        <f t="shared" si="13"/>
        <v>2.9697089685211974E-3</v>
      </c>
      <c r="X118" s="94">
        <f t="shared" si="13"/>
        <v>5.1763842752043671E-3</v>
      </c>
      <c r="Y118" s="94">
        <f t="shared" si="13"/>
        <v>6.2447705148873977E-3</v>
      </c>
      <c r="Z118" s="94">
        <f t="shared" si="13"/>
        <v>1.0935815776580034E-2</v>
      </c>
      <c r="AA118" s="94">
        <f t="shared" si="13"/>
        <v>3.6316895517514479E-3</v>
      </c>
      <c r="AB118" s="94">
        <f t="shared" si="13"/>
        <v>7.3944963819777413E-4</v>
      </c>
      <c r="AC118" s="94">
        <f t="shared" si="13"/>
        <v>7.4196207749381545E-3</v>
      </c>
      <c r="AD118" s="94">
        <f t="shared" si="13"/>
        <v>4.2322580645161216E-3</v>
      </c>
      <c r="AE118" s="94">
        <f t="shared" si="13"/>
        <v>4.3743809838231121E-3</v>
      </c>
      <c r="AF118" s="95">
        <f t="shared" si="13"/>
        <v>6.1372028917668032E-3</v>
      </c>
    </row>
    <row r="119" spans="1:32" x14ac:dyDescent="0.4">
      <c r="A119" s="82" t="s">
        <v>423</v>
      </c>
      <c r="B119" s="83" t="s">
        <v>166</v>
      </c>
      <c r="C119" s="84">
        <v>45530.58253472222</v>
      </c>
      <c r="D119" s="85">
        <v>1E-4</v>
      </c>
      <c r="E119" s="85">
        <v>-2.7000000000000001E-3</v>
      </c>
      <c r="F119" s="85">
        <v>4.3E-3</v>
      </c>
      <c r="G119" s="85">
        <v>-2E-3</v>
      </c>
      <c r="H119" s="85">
        <v>0</v>
      </c>
      <c r="I119" s="85">
        <v>-2.0000000000000001E-4</v>
      </c>
      <c r="J119" s="85">
        <v>-1.2999999999999999E-3</v>
      </c>
      <c r="K119" s="85">
        <v>0</v>
      </c>
      <c r="L119" s="85">
        <v>5.9999999999999995E-4</v>
      </c>
      <c r="M119" s="85">
        <v>2.9999999999999997E-4</v>
      </c>
      <c r="N119" s="85">
        <v>5.9999999999999995E-4</v>
      </c>
      <c r="O119" s="85">
        <v>-1E-4</v>
      </c>
      <c r="P119" s="85">
        <v>3.3300000000000003E-2</v>
      </c>
      <c r="Q119" s="85">
        <v>-2E-3</v>
      </c>
      <c r="R119" s="85">
        <v>-5.1999999999999998E-3</v>
      </c>
      <c r="S119" s="85">
        <v>-2.9999999999999997E-4</v>
      </c>
      <c r="T119" s="85">
        <v>1.46E-2</v>
      </c>
      <c r="U119" s="85">
        <v>-9.4999999999999998E-3</v>
      </c>
      <c r="V119" s="85">
        <v>-8.0000000000000004E-4</v>
      </c>
      <c r="W119" s="85">
        <v>1E-3</v>
      </c>
      <c r="X119" s="85">
        <v>-7.1999999999999998E-3</v>
      </c>
      <c r="Y119" s="85">
        <v>-6.6E-3</v>
      </c>
      <c r="Z119" s="85">
        <v>0.1177</v>
      </c>
      <c r="AA119" s="85">
        <v>1.89E-2</v>
      </c>
      <c r="AB119" s="85">
        <v>2.2000000000000001E-3</v>
      </c>
      <c r="AC119" s="85">
        <v>0</v>
      </c>
      <c r="AD119" s="85">
        <v>4.0000000000000002E-4</v>
      </c>
      <c r="AE119" s="85">
        <v>1E-4</v>
      </c>
      <c r="AF119" s="86">
        <v>1.6999999999999999E-3</v>
      </c>
    </row>
    <row r="120" spans="1:32" x14ac:dyDescent="0.4">
      <c r="A120" s="82" t="s">
        <v>512</v>
      </c>
      <c r="B120" s="83" t="s">
        <v>166</v>
      </c>
      <c r="C120" s="84">
        <v>45530.589479166665</v>
      </c>
      <c r="D120" s="85">
        <v>9.4899999999999998E-2</v>
      </c>
      <c r="E120" s="85">
        <v>4.6261999999999999</v>
      </c>
      <c r="F120" s="85">
        <v>2.4462000000000002</v>
      </c>
      <c r="G120" s="85">
        <v>0.48609999999999998</v>
      </c>
      <c r="H120" s="85">
        <v>2.3687999999999998</v>
      </c>
      <c r="I120" s="85">
        <v>0.4743</v>
      </c>
      <c r="J120" s="85">
        <v>4.8076999999999996</v>
      </c>
      <c r="K120" s="85">
        <v>0.97689999999999999</v>
      </c>
      <c r="L120" s="85">
        <v>4.8662000000000001</v>
      </c>
      <c r="M120" s="85">
        <v>2.415</v>
      </c>
      <c r="N120" s="85">
        <v>2.2787999999999999</v>
      </c>
      <c r="O120" s="85">
        <v>4.8268000000000004</v>
      </c>
      <c r="P120" s="85">
        <v>4.8189000000000002</v>
      </c>
      <c r="Q120" s="85">
        <v>-6.4999999999999997E-3</v>
      </c>
      <c r="R120" s="85">
        <v>4.9284999999999997</v>
      </c>
      <c r="S120" s="85">
        <v>0.9627</v>
      </c>
      <c r="T120" s="85">
        <v>0.92820000000000003</v>
      </c>
      <c r="U120" s="85">
        <v>4.8015999999999996</v>
      </c>
      <c r="V120" s="85">
        <v>2.4175</v>
      </c>
      <c r="W120" s="85">
        <v>1.0117</v>
      </c>
      <c r="X120" s="85">
        <v>2.4598</v>
      </c>
      <c r="Y120" s="85">
        <v>2.4577</v>
      </c>
      <c r="Z120" s="85">
        <v>2.5373000000000001</v>
      </c>
      <c r="AA120" s="85">
        <v>2.4550999999999998</v>
      </c>
      <c r="AB120" s="85">
        <v>0.94699999999999995</v>
      </c>
      <c r="AC120" s="85">
        <v>0.97399999999999998</v>
      </c>
      <c r="AD120" s="85">
        <v>0.9708</v>
      </c>
      <c r="AE120" s="85">
        <v>2.4285000000000001</v>
      </c>
      <c r="AF120" s="86">
        <v>0.96430000000000005</v>
      </c>
    </row>
    <row r="121" spans="1:32" s="100" customFormat="1" x14ac:dyDescent="0.4">
      <c r="A121" s="96" t="s">
        <v>624</v>
      </c>
      <c r="B121" s="97"/>
      <c r="C121" s="97"/>
      <c r="D121" s="97">
        <f>(D120-D119)/(2/20)</f>
        <v>0.94799999999999995</v>
      </c>
      <c r="E121" s="97">
        <f>(E120-E119)/(100/20)</f>
        <v>0.92577999999999994</v>
      </c>
      <c r="F121" s="97">
        <f>(F120-F119)/(50/20)</f>
        <v>0.97675999999999996</v>
      </c>
      <c r="G121" s="97">
        <f>(G120-G119)/(10/20)</f>
        <v>0.97619999999999996</v>
      </c>
      <c r="H121" s="97">
        <f>(H120-H119)/(50/20)</f>
        <v>0.94751999999999992</v>
      </c>
      <c r="I121" s="97">
        <f>(I120-I119)/(10/20)</f>
        <v>0.94899999999999995</v>
      </c>
      <c r="J121" s="97">
        <f>(J120-J119)/(100/20)</f>
        <v>0.96179999999999988</v>
      </c>
      <c r="K121" s="97">
        <f>(K120-K119)/(20/20)</f>
        <v>0.97689999999999999</v>
      </c>
      <c r="L121" s="97">
        <f>(L120-L119)/(100/20)</f>
        <v>0.97311999999999999</v>
      </c>
      <c r="M121" s="97">
        <f>(M120-M119)/(50/20)</f>
        <v>0.96587999999999996</v>
      </c>
      <c r="N121" s="97">
        <f>(N120-N119)/(50/20)</f>
        <v>0.91127999999999998</v>
      </c>
      <c r="O121" s="97">
        <f>(O120-O119)/(100/20)</f>
        <v>0.96538000000000002</v>
      </c>
      <c r="P121" s="97">
        <f>(P120-P119)/(100/20)</f>
        <v>0.95712000000000008</v>
      </c>
      <c r="Q121" s="97"/>
      <c r="R121" s="97">
        <f>(R120-R119)/(100/20)</f>
        <v>0.98673999999999995</v>
      </c>
      <c r="S121" s="97">
        <f>(S120-S119)/(20/20)</f>
        <v>0.96299999999999997</v>
      </c>
      <c r="T121" s="97">
        <f>(T120-T119)/(20/20)</f>
        <v>0.91360000000000008</v>
      </c>
      <c r="U121" s="97">
        <f>(U120-U119)/(100/20)</f>
        <v>0.96221999999999996</v>
      </c>
      <c r="V121" s="97">
        <f>(V120-V119)/(50/20)</f>
        <v>0.96731999999999996</v>
      </c>
      <c r="W121" s="98">
        <f>W120/(20/20)</f>
        <v>1.0117</v>
      </c>
      <c r="X121" s="97">
        <f>(X120-X119)/(50/20)</f>
        <v>0.98680000000000001</v>
      </c>
      <c r="Y121" s="97">
        <f>(Y120-Y119)/(50/20)</f>
        <v>0.98572000000000004</v>
      </c>
      <c r="Z121" s="97">
        <f>(Z120-Z119)/(50/20)</f>
        <v>0.96784000000000003</v>
      </c>
      <c r="AA121" s="97">
        <f>(AA120-AA119)/(50/20)</f>
        <v>0.97448000000000001</v>
      </c>
      <c r="AB121" s="97">
        <f>AB120/(20/20)</f>
        <v>0.94699999999999995</v>
      </c>
      <c r="AC121" s="97">
        <f>(AC120-AC119)/(20/20)</f>
        <v>0.97399999999999998</v>
      </c>
      <c r="AD121" s="97">
        <f>(AD120-AD119)/(20/20)</f>
        <v>0.97040000000000004</v>
      </c>
      <c r="AE121" s="97">
        <f>(AE120-AE119)/(50/20)</f>
        <v>0.97136</v>
      </c>
      <c r="AF121" s="99">
        <f>(AF120-AF119)/(20/20)</f>
        <v>0.96260000000000001</v>
      </c>
    </row>
    <row r="122" spans="1:32" x14ac:dyDescent="0.4">
      <c r="A122" s="82" t="s">
        <v>423</v>
      </c>
      <c r="B122" s="83" t="s">
        <v>166</v>
      </c>
      <c r="C122" s="84">
        <v>45530.58253472222</v>
      </c>
      <c r="D122" s="85">
        <v>1E-4</v>
      </c>
      <c r="E122" s="85">
        <v>-2.7000000000000001E-3</v>
      </c>
      <c r="F122" s="85">
        <v>4.3E-3</v>
      </c>
      <c r="G122" s="85">
        <v>-2E-3</v>
      </c>
      <c r="H122" s="85">
        <v>0</v>
      </c>
      <c r="I122" s="85">
        <v>-2.0000000000000001E-4</v>
      </c>
      <c r="J122" s="85">
        <v>-1.2999999999999999E-3</v>
      </c>
      <c r="K122" s="85">
        <v>0</v>
      </c>
      <c r="L122" s="85">
        <v>5.9999999999999995E-4</v>
      </c>
      <c r="M122" s="85">
        <v>2.9999999999999997E-4</v>
      </c>
      <c r="N122" s="85">
        <v>5.9999999999999995E-4</v>
      </c>
      <c r="O122" s="85">
        <v>-1E-4</v>
      </c>
      <c r="P122" s="85">
        <v>3.3300000000000003E-2</v>
      </c>
      <c r="Q122" s="85">
        <v>-2E-3</v>
      </c>
      <c r="R122" s="85">
        <v>-5.1999999999999998E-3</v>
      </c>
      <c r="S122" s="85">
        <v>-2.9999999999999997E-4</v>
      </c>
      <c r="T122" s="85">
        <v>1.46E-2</v>
      </c>
      <c r="U122" s="85">
        <v>-9.4999999999999998E-3</v>
      </c>
      <c r="V122" s="85">
        <v>-8.0000000000000004E-4</v>
      </c>
      <c r="W122" s="85">
        <v>1E-3</v>
      </c>
      <c r="X122" s="85">
        <v>-7.1999999999999998E-3</v>
      </c>
      <c r="Y122" s="85">
        <v>-6.6E-3</v>
      </c>
      <c r="Z122" s="85">
        <v>0.1177</v>
      </c>
      <c r="AA122" s="85">
        <v>1.89E-2</v>
      </c>
      <c r="AB122" s="85">
        <v>2.2000000000000001E-3</v>
      </c>
      <c r="AC122" s="85">
        <v>0</v>
      </c>
      <c r="AD122" s="85">
        <v>4.0000000000000002E-4</v>
      </c>
      <c r="AE122" s="85">
        <v>1E-4</v>
      </c>
      <c r="AF122" s="86">
        <v>1.6999999999999999E-3</v>
      </c>
    </row>
    <row r="123" spans="1:32" x14ac:dyDescent="0.4">
      <c r="A123" s="82" t="s">
        <v>540</v>
      </c>
      <c r="B123" s="83" t="s">
        <v>166</v>
      </c>
      <c r="C123" s="84">
        <v>45530.591215277775</v>
      </c>
      <c r="D123" s="85">
        <v>9.4200000000000006E-2</v>
      </c>
      <c r="E123" s="85">
        <v>4.6111000000000004</v>
      </c>
      <c r="F123" s="85">
        <v>2.4451000000000001</v>
      </c>
      <c r="G123" s="85">
        <v>0.48230000000000001</v>
      </c>
      <c r="H123" s="85">
        <v>2.3546999999999998</v>
      </c>
      <c r="I123" s="85">
        <v>0.4733</v>
      </c>
      <c r="J123" s="85">
        <v>4.7819000000000003</v>
      </c>
      <c r="K123" s="85">
        <v>0.9718</v>
      </c>
      <c r="L123" s="85">
        <v>4.8540000000000001</v>
      </c>
      <c r="M123" s="85">
        <v>2.4024999999999999</v>
      </c>
      <c r="N123" s="85">
        <v>2.2724000000000002</v>
      </c>
      <c r="O123" s="85">
        <v>4.8017000000000003</v>
      </c>
      <c r="P123" s="85">
        <v>4.7808000000000002</v>
      </c>
      <c r="Q123" s="85">
        <v>1.8E-3</v>
      </c>
      <c r="R123" s="85">
        <v>4.9043000000000001</v>
      </c>
      <c r="S123" s="85">
        <v>0.96040000000000003</v>
      </c>
      <c r="T123" s="85">
        <v>0.94079999999999997</v>
      </c>
      <c r="U123" s="85">
        <v>4.7656999999999998</v>
      </c>
      <c r="V123" s="85">
        <v>2.4041000000000001</v>
      </c>
      <c r="W123" s="85">
        <v>1.0086999999999999</v>
      </c>
      <c r="X123" s="85">
        <v>2.4470999999999998</v>
      </c>
      <c r="Y123" s="85">
        <v>2.4424000000000001</v>
      </c>
      <c r="Z123" s="85">
        <v>2.5651999999999999</v>
      </c>
      <c r="AA123" s="85">
        <v>2.4462000000000002</v>
      </c>
      <c r="AB123" s="85">
        <v>0.94630000000000003</v>
      </c>
      <c r="AC123" s="85">
        <v>0.96679999999999999</v>
      </c>
      <c r="AD123" s="85">
        <v>0.9667</v>
      </c>
      <c r="AE123" s="85">
        <v>2.4178999999999999</v>
      </c>
      <c r="AF123" s="86">
        <v>0.95840000000000003</v>
      </c>
    </row>
    <row r="124" spans="1:32" s="100" customFormat="1" x14ac:dyDescent="0.4">
      <c r="A124" s="96" t="s">
        <v>624</v>
      </c>
      <c r="B124" s="97"/>
      <c r="C124" s="97"/>
      <c r="D124" s="97">
        <f>(D123-D122)/(2/20)</f>
        <v>0.94099999999999995</v>
      </c>
      <c r="E124" s="97">
        <f>(E123-E122)/(100/20)</f>
        <v>0.92276000000000002</v>
      </c>
      <c r="F124" s="97">
        <f>(F123-F122)/(50/20)</f>
        <v>0.97631999999999997</v>
      </c>
      <c r="G124" s="97">
        <f>(G123-G122)/(10/20)</f>
        <v>0.96860000000000002</v>
      </c>
      <c r="H124" s="97">
        <f>(H123-H122)/(50/20)</f>
        <v>0.94187999999999994</v>
      </c>
      <c r="I124" s="97">
        <f>(I123-I122)/(10/20)</f>
        <v>0.94699999999999995</v>
      </c>
      <c r="J124" s="97">
        <f>(J123-J122)/(100/20)</f>
        <v>0.95663999999999993</v>
      </c>
      <c r="K124" s="97">
        <f>(K123-K122)/(20/20)</f>
        <v>0.9718</v>
      </c>
      <c r="L124" s="97">
        <f>(L123-L122)/(100/20)</f>
        <v>0.97067999999999999</v>
      </c>
      <c r="M124" s="97">
        <f>(M123-M122)/(50/20)</f>
        <v>0.96087999999999985</v>
      </c>
      <c r="N124" s="97">
        <f>(N123-N122)/(50/20)</f>
        <v>0.90872000000000008</v>
      </c>
      <c r="O124" s="97">
        <f>(O123-O122)/(100/20)</f>
        <v>0.96035999999999999</v>
      </c>
      <c r="P124" s="97">
        <f>(P123-P122)/(100/20)</f>
        <v>0.94950000000000012</v>
      </c>
      <c r="Q124" s="97"/>
      <c r="R124" s="97">
        <f>(R123-R122)/(100/20)</f>
        <v>0.98190000000000011</v>
      </c>
      <c r="S124" s="97">
        <f>(S123-S122)/(20/20)</f>
        <v>0.9607</v>
      </c>
      <c r="T124" s="97">
        <f>(T123-T122)/(20/20)</f>
        <v>0.92620000000000002</v>
      </c>
      <c r="U124" s="97">
        <f>(U123-U122)/(100/20)</f>
        <v>0.95504</v>
      </c>
      <c r="V124" s="97">
        <f>(V123-V122)/(50/20)</f>
        <v>0.96196000000000004</v>
      </c>
      <c r="W124" s="98">
        <f>W123/(20/20)</f>
        <v>1.0086999999999999</v>
      </c>
      <c r="X124" s="97">
        <f>(X123-X122)/(50/20)</f>
        <v>0.98171999999999993</v>
      </c>
      <c r="Y124" s="97">
        <f>(Y123-Y122)/(50/20)</f>
        <v>0.97960000000000014</v>
      </c>
      <c r="Z124" s="97">
        <f>(Z123-Z122)/(50/20)</f>
        <v>0.97899999999999987</v>
      </c>
      <c r="AA124" s="97">
        <f>(AA123-AA122)/(50/20)</f>
        <v>0.97092000000000012</v>
      </c>
      <c r="AB124" s="97">
        <f>AB123/(20/20)</f>
        <v>0.94630000000000003</v>
      </c>
      <c r="AC124" s="97">
        <f>(AC123-AC122)/(20/20)</f>
        <v>0.96679999999999999</v>
      </c>
      <c r="AD124" s="97">
        <f>(AD123-AD122)/(20/20)</f>
        <v>0.96630000000000005</v>
      </c>
      <c r="AE124" s="97">
        <f>(AE123-AE122)/(50/20)</f>
        <v>0.96711999999999987</v>
      </c>
      <c r="AF124" s="99">
        <f>(AF123-AF122)/(20/20)</f>
        <v>0.95669999999999999</v>
      </c>
    </row>
    <row r="125" spans="1:32" x14ac:dyDescent="0.4">
      <c r="A125" s="82" t="s">
        <v>120</v>
      </c>
      <c r="B125" s="83" t="s">
        <v>119</v>
      </c>
      <c r="C125" s="84">
        <v>45530.592962962961</v>
      </c>
      <c r="D125" s="85">
        <v>0</v>
      </c>
      <c r="E125" s="85">
        <v>-2.9999999999999997E-4</v>
      </c>
      <c r="F125" s="85">
        <v>1.41E-2</v>
      </c>
      <c r="G125" s="85">
        <v>-1.8E-3</v>
      </c>
      <c r="H125" s="85">
        <v>2.0000000000000001E-4</v>
      </c>
      <c r="I125" s="85">
        <v>-1E-4</v>
      </c>
      <c r="J125" s="85">
        <v>-1.4E-2</v>
      </c>
      <c r="K125" s="85">
        <v>1E-4</v>
      </c>
      <c r="L125" s="85">
        <v>2.9999999999999997E-4</v>
      </c>
      <c r="M125" s="85">
        <v>0</v>
      </c>
      <c r="N125" s="85">
        <v>1E-4</v>
      </c>
      <c r="O125" s="85">
        <v>1.4E-3</v>
      </c>
      <c r="P125" s="85">
        <v>3.7400000000000003E-2</v>
      </c>
      <c r="Q125" s="85">
        <v>2.0999999999999999E-3</v>
      </c>
      <c r="R125" s="85">
        <v>-7.0000000000000001E-3</v>
      </c>
      <c r="S125" s="85">
        <v>-2.0000000000000001E-4</v>
      </c>
      <c r="T125" s="85">
        <v>2.9000000000000001E-2</v>
      </c>
      <c r="U125" s="85">
        <v>-1.61E-2</v>
      </c>
      <c r="V125" s="85">
        <v>-2.0000000000000001E-4</v>
      </c>
      <c r="W125" s="85">
        <v>6.9999999999999999E-4</v>
      </c>
      <c r="X125" s="85">
        <v>-1.03E-2</v>
      </c>
      <c r="Y125" s="85">
        <v>1.6999999999999999E-3</v>
      </c>
      <c r="Z125" s="85">
        <v>0.17399999999999999</v>
      </c>
      <c r="AA125" s="85">
        <v>2.3099999999999999E-2</v>
      </c>
      <c r="AB125" s="85">
        <v>1.4E-3</v>
      </c>
      <c r="AC125" s="85">
        <v>1E-4</v>
      </c>
      <c r="AD125" s="85">
        <v>2.0000000000000001E-4</v>
      </c>
      <c r="AE125" s="85">
        <v>4.0000000000000002E-4</v>
      </c>
      <c r="AF125" s="86">
        <v>2.0000000000000001E-4</v>
      </c>
    </row>
    <row r="126" spans="1:32" x14ac:dyDescent="0.4">
      <c r="A126" s="46" t="s">
        <v>137</v>
      </c>
      <c r="B126" s="47" t="s">
        <v>119</v>
      </c>
      <c r="C126" s="48">
        <v>45530.594687500001</v>
      </c>
      <c r="D126" s="49">
        <v>4.9042000000000003</v>
      </c>
      <c r="E126" s="49">
        <v>4.8571999999999997</v>
      </c>
      <c r="F126" s="49">
        <v>4.9306999999999999</v>
      </c>
      <c r="G126" s="49">
        <v>4.9215</v>
      </c>
      <c r="H126" s="49">
        <v>4.8704999999999998</v>
      </c>
      <c r="I126" s="49">
        <v>4.8837000000000002</v>
      </c>
      <c r="J126" s="49">
        <v>4.9348999999999998</v>
      </c>
      <c r="K126" s="49">
        <v>4.9318999999999997</v>
      </c>
      <c r="L126" s="49">
        <v>4.9166999999999996</v>
      </c>
      <c r="M126" s="49">
        <v>4.9410999999999996</v>
      </c>
      <c r="N126" s="49">
        <v>4.6959</v>
      </c>
      <c r="O126" s="49">
        <v>4.9035000000000002</v>
      </c>
      <c r="P126" s="49">
        <v>4.8634000000000004</v>
      </c>
      <c r="Q126" s="49">
        <v>4.8857999999999997</v>
      </c>
      <c r="R126" s="49">
        <v>4.9264000000000001</v>
      </c>
      <c r="S126" s="49">
        <v>4.8741000000000003</v>
      </c>
      <c r="T126" s="49">
        <v>4.9710999999999999</v>
      </c>
      <c r="U126" s="49">
        <v>4.8049999999999997</v>
      </c>
      <c r="V126" s="49">
        <v>4.9225000000000003</v>
      </c>
      <c r="W126" s="49">
        <v>5.1288999999999998</v>
      </c>
      <c r="X126" s="49">
        <v>5.0202</v>
      </c>
      <c r="Y126" s="49">
        <v>4.9451999999999998</v>
      </c>
      <c r="Z126" s="49">
        <v>5.3380999999999998</v>
      </c>
      <c r="AA126" s="49">
        <v>4.9466999999999999</v>
      </c>
      <c r="AB126" s="49">
        <v>4.9326999999999996</v>
      </c>
      <c r="AC126" s="49">
        <v>4.9329999999999998</v>
      </c>
      <c r="AD126" s="49">
        <v>4.9020999999999999</v>
      </c>
      <c r="AE126" s="49">
        <v>4.9253999999999998</v>
      </c>
      <c r="AF126" s="50">
        <v>4.8910999999999998</v>
      </c>
    </row>
    <row r="127" spans="1:32" x14ac:dyDescent="0.4">
      <c r="A127" s="87" t="s">
        <v>622</v>
      </c>
      <c r="B127" s="52"/>
      <c r="C127" s="88"/>
      <c r="D127" s="90">
        <f t="shared" ref="D127:AF127" si="14">IFERROR(D126/D$21," ")</f>
        <v>0.98084000000000005</v>
      </c>
      <c r="E127" s="90">
        <f t="shared" si="14"/>
        <v>0.97143999999999997</v>
      </c>
      <c r="F127" s="90">
        <f t="shared" si="14"/>
        <v>0.98614000000000002</v>
      </c>
      <c r="G127" s="90">
        <f t="shared" si="14"/>
        <v>0.98429999999999995</v>
      </c>
      <c r="H127" s="90">
        <f t="shared" si="14"/>
        <v>0.97409999999999997</v>
      </c>
      <c r="I127" s="90">
        <f t="shared" si="14"/>
        <v>0.97674000000000005</v>
      </c>
      <c r="J127" s="90">
        <f t="shared" si="14"/>
        <v>0.98697999999999997</v>
      </c>
      <c r="K127" s="90">
        <f t="shared" si="14"/>
        <v>0.98637999999999992</v>
      </c>
      <c r="L127" s="90">
        <f t="shared" si="14"/>
        <v>0.98333999999999988</v>
      </c>
      <c r="M127" s="90">
        <f t="shared" si="14"/>
        <v>0.98821999999999988</v>
      </c>
      <c r="N127" s="90">
        <f t="shared" si="14"/>
        <v>0.93918000000000001</v>
      </c>
      <c r="O127" s="90">
        <f t="shared" si="14"/>
        <v>0.98070000000000002</v>
      </c>
      <c r="P127" s="90">
        <f t="shared" si="14"/>
        <v>0.9726800000000001</v>
      </c>
      <c r="Q127" s="90">
        <f t="shared" si="14"/>
        <v>0.97715999999999992</v>
      </c>
      <c r="R127" s="90">
        <f t="shared" si="14"/>
        <v>0.98528000000000004</v>
      </c>
      <c r="S127" s="90">
        <f t="shared" si="14"/>
        <v>0.97482000000000002</v>
      </c>
      <c r="T127" s="90">
        <f t="shared" si="14"/>
        <v>0.99421999999999999</v>
      </c>
      <c r="U127" s="90">
        <f t="shared" si="14"/>
        <v>0.96099999999999997</v>
      </c>
      <c r="V127" s="90">
        <f t="shared" si="14"/>
        <v>0.98450000000000004</v>
      </c>
      <c r="W127" s="90">
        <f t="shared" si="14"/>
        <v>1.0257799999999999</v>
      </c>
      <c r="X127" s="90">
        <f t="shared" si="14"/>
        <v>1.00404</v>
      </c>
      <c r="Y127" s="90">
        <f t="shared" si="14"/>
        <v>0.98903999999999992</v>
      </c>
      <c r="Z127" s="90">
        <f t="shared" si="14"/>
        <v>1.06762</v>
      </c>
      <c r="AA127" s="90">
        <f t="shared" si="14"/>
        <v>0.98934</v>
      </c>
      <c r="AB127" s="90">
        <f t="shared" si="14"/>
        <v>0.98653999999999997</v>
      </c>
      <c r="AC127" s="90">
        <f t="shared" si="14"/>
        <v>0.98659999999999992</v>
      </c>
      <c r="AD127" s="90">
        <f t="shared" si="14"/>
        <v>0.98041999999999996</v>
      </c>
      <c r="AE127" s="90">
        <f t="shared" si="14"/>
        <v>0.98507999999999996</v>
      </c>
      <c r="AF127" s="90">
        <f t="shared" si="14"/>
        <v>0.97821999999999998</v>
      </c>
    </row>
    <row r="128" spans="1:32" x14ac:dyDescent="0.4">
      <c r="A128" s="82" t="s">
        <v>133</v>
      </c>
      <c r="B128" s="83" t="s">
        <v>119</v>
      </c>
      <c r="C128" s="84">
        <v>45530.59642361111</v>
      </c>
      <c r="D128" s="85">
        <v>1E-4</v>
      </c>
      <c r="E128" s="85">
        <v>4.0000000000000002E-4</v>
      </c>
      <c r="F128" s="85">
        <v>1.4E-2</v>
      </c>
      <c r="G128" s="85">
        <v>-2.9999999999999997E-4</v>
      </c>
      <c r="H128" s="85">
        <v>2.0000000000000001E-4</v>
      </c>
      <c r="I128" s="85">
        <v>-1E-4</v>
      </c>
      <c r="J128" s="85">
        <v>-1.5299999999999999E-2</v>
      </c>
      <c r="K128" s="85">
        <v>0</v>
      </c>
      <c r="L128" s="85">
        <v>4.0000000000000002E-4</v>
      </c>
      <c r="M128" s="85">
        <v>-2.9999999999999997E-4</v>
      </c>
      <c r="N128" s="85">
        <v>1E-3</v>
      </c>
      <c r="O128" s="85">
        <v>5.9999999999999995E-4</v>
      </c>
      <c r="P128" s="85">
        <v>4.3200000000000002E-2</v>
      </c>
      <c r="Q128" s="85">
        <v>-5.7999999999999996E-3</v>
      </c>
      <c r="R128" s="85">
        <v>-5.1000000000000004E-3</v>
      </c>
      <c r="S128" s="85">
        <v>-2.0000000000000001E-4</v>
      </c>
      <c r="T128" s="85">
        <v>4.5900000000000003E-2</v>
      </c>
      <c r="U128" s="85">
        <v>-1.5299999999999999E-2</v>
      </c>
      <c r="V128" s="85">
        <v>2.0000000000000001E-4</v>
      </c>
      <c r="W128" s="85">
        <v>4.3E-3</v>
      </c>
      <c r="X128" s="85">
        <v>-5.0000000000000001E-3</v>
      </c>
      <c r="Y128" s="85">
        <v>-2.5999999999999999E-3</v>
      </c>
      <c r="Z128" s="85">
        <v>0.16389999999999999</v>
      </c>
      <c r="AA128" s="85">
        <v>2.46E-2</v>
      </c>
      <c r="AB128" s="85">
        <v>2.8999999999999998E-3</v>
      </c>
      <c r="AC128" s="85">
        <v>1E-4</v>
      </c>
      <c r="AD128" s="85">
        <v>1.2999999999999999E-3</v>
      </c>
      <c r="AE128" s="85">
        <v>4.0000000000000002E-4</v>
      </c>
      <c r="AF128" s="86">
        <v>8.0000000000000004E-4</v>
      </c>
    </row>
    <row r="129" spans="1:32" x14ac:dyDescent="0.4">
      <c r="A129" s="41" t="s">
        <v>134</v>
      </c>
      <c r="B129" s="42" t="s">
        <v>119</v>
      </c>
      <c r="C129" s="43">
        <v>45530.598182870373</v>
      </c>
      <c r="D129" s="44">
        <v>0.48159999999999997</v>
      </c>
      <c r="E129" s="44">
        <v>0.47699999999999998</v>
      </c>
      <c r="F129" s="44">
        <v>0.48480000000000001</v>
      </c>
      <c r="G129" s="44">
        <v>0.48220000000000002</v>
      </c>
      <c r="H129" s="44">
        <v>0.47539999999999999</v>
      </c>
      <c r="I129" s="44">
        <v>0.48149999999999998</v>
      </c>
      <c r="J129" s="44">
        <v>0.48849999999999999</v>
      </c>
      <c r="K129" s="44">
        <v>0.48620000000000002</v>
      </c>
      <c r="L129" s="44">
        <v>0.4884</v>
      </c>
      <c r="M129" s="44">
        <v>0.4909</v>
      </c>
      <c r="N129" s="44">
        <v>0.4592</v>
      </c>
      <c r="O129" s="44">
        <v>0.49</v>
      </c>
      <c r="P129" s="44">
        <v>0.4718</v>
      </c>
      <c r="Q129" s="44">
        <v>0.48820000000000002</v>
      </c>
      <c r="R129" s="44">
        <v>0.47310000000000002</v>
      </c>
      <c r="S129" s="44">
        <v>0.49220000000000003</v>
      </c>
      <c r="T129" s="44">
        <v>0.4703</v>
      </c>
      <c r="U129" s="44">
        <v>0.47849999999999998</v>
      </c>
      <c r="V129" s="44">
        <v>0.48649999999999999</v>
      </c>
      <c r="W129" s="44">
        <v>0.50090000000000001</v>
      </c>
      <c r="X129" s="44">
        <v>0.4909</v>
      </c>
      <c r="Y129" s="44">
        <v>0.47970000000000002</v>
      </c>
      <c r="Z129" s="44">
        <v>0.50900000000000001</v>
      </c>
      <c r="AA129" s="44">
        <v>0.48259999999999997</v>
      </c>
      <c r="AB129" s="44">
        <v>0.4652</v>
      </c>
      <c r="AC129" s="44">
        <v>0.49230000000000002</v>
      </c>
      <c r="AD129" s="44">
        <v>0.4829</v>
      </c>
      <c r="AE129" s="44">
        <v>0.48249999999999998</v>
      </c>
      <c r="AF129" s="45">
        <v>0.47860000000000003</v>
      </c>
    </row>
    <row r="130" spans="1:32" x14ac:dyDescent="0.4">
      <c r="A130" s="41" t="s">
        <v>136</v>
      </c>
      <c r="B130" s="42" t="s">
        <v>119</v>
      </c>
      <c r="C130" s="43">
        <v>45530.599930555552</v>
      </c>
      <c r="D130" s="44">
        <v>0.48420000000000002</v>
      </c>
      <c r="E130" s="44">
        <v>0.48480000000000001</v>
      </c>
      <c r="F130" s="44">
        <v>0.48149999999999998</v>
      </c>
      <c r="G130" s="44">
        <v>0.48209999999999997</v>
      </c>
      <c r="H130" s="44">
        <v>0.47899999999999998</v>
      </c>
      <c r="I130" s="44">
        <v>0.48370000000000002</v>
      </c>
      <c r="J130" s="44">
        <v>0.48430000000000001</v>
      </c>
      <c r="K130" s="44">
        <v>0.4864</v>
      </c>
      <c r="L130" s="44">
        <v>0.48870000000000002</v>
      </c>
      <c r="M130" s="44">
        <v>0.4914</v>
      </c>
      <c r="N130" s="44">
        <v>0.46</v>
      </c>
      <c r="O130" s="44">
        <v>0.496</v>
      </c>
      <c r="P130" s="44">
        <v>0.47810000000000002</v>
      </c>
      <c r="Q130" s="44">
        <v>0.49</v>
      </c>
      <c r="R130" s="44">
        <v>0.47499999999999998</v>
      </c>
      <c r="S130" s="44">
        <v>0.49630000000000002</v>
      </c>
      <c r="T130" s="44">
        <v>0.47489999999999999</v>
      </c>
      <c r="U130" s="44">
        <v>0.4778</v>
      </c>
      <c r="V130" s="44">
        <v>0.48880000000000001</v>
      </c>
      <c r="W130" s="44">
        <v>0.50280000000000002</v>
      </c>
      <c r="X130" s="44">
        <v>0.49249999999999999</v>
      </c>
      <c r="Y130" s="44">
        <v>0.47899999999999998</v>
      </c>
      <c r="Z130" s="44">
        <v>0.52669999999999995</v>
      </c>
      <c r="AA130" s="44">
        <v>0.48570000000000002</v>
      </c>
      <c r="AB130" s="44">
        <v>0.46450000000000002</v>
      </c>
      <c r="AC130" s="44">
        <v>0.49580000000000002</v>
      </c>
      <c r="AD130" s="44">
        <v>0.48280000000000001</v>
      </c>
      <c r="AE130" s="44">
        <v>0.48199999999999998</v>
      </c>
      <c r="AF130" s="45">
        <v>0.4798</v>
      </c>
    </row>
    <row r="131" spans="1:32" x14ac:dyDescent="0.4">
      <c r="A131" s="87" t="s">
        <v>623</v>
      </c>
      <c r="B131" s="93"/>
      <c r="C131" s="93"/>
      <c r="D131" s="94">
        <f t="shared" ref="D131:P131" si="15">(ABS((D129-D130)/((D129+D130)/2)))</f>
        <v>5.3841375025886241E-3</v>
      </c>
      <c r="E131" s="94">
        <f t="shared" si="15"/>
        <v>1.621958827199008E-2</v>
      </c>
      <c r="F131" s="94">
        <f t="shared" si="15"/>
        <v>6.8301769636759293E-3</v>
      </c>
      <c r="G131" s="94">
        <f t="shared" si="15"/>
        <v>2.074043347506886E-4</v>
      </c>
      <c r="H131" s="94">
        <f t="shared" si="15"/>
        <v>7.5440067057837229E-3</v>
      </c>
      <c r="I131" s="94">
        <f t="shared" si="15"/>
        <v>4.5586406962288334E-3</v>
      </c>
      <c r="J131" s="94">
        <f t="shared" si="15"/>
        <v>8.6348684210525942E-3</v>
      </c>
      <c r="K131" s="94">
        <f t="shared" si="15"/>
        <v>4.1126876413731848E-4</v>
      </c>
      <c r="L131" s="94">
        <f t="shared" si="15"/>
        <v>6.1406202026409267E-4</v>
      </c>
      <c r="M131" s="94">
        <f t="shared" si="15"/>
        <v>1.0180189351521947E-3</v>
      </c>
      <c r="N131" s="94">
        <f t="shared" si="15"/>
        <v>1.7406440382942187E-3</v>
      </c>
      <c r="O131" s="94">
        <f t="shared" si="15"/>
        <v>1.2170385395537536E-2</v>
      </c>
      <c r="P131" s="94">
        <f t="shared" si="15"/>
        <v>1.3264554163596226E-2</v>
      </c>
      <c r="Q131" s="94">
        <f>(ABS((61-62)/((61+62)/2)))</f>
        <v>1.6260162601626018E-2</v>
      </c>
      <c r="R131" s="94">
        <f t="shared" ref="R131:AF131" si="16">(ABS((R129-R130)/((R129+R130)/2)))</f>
        <v>4.0080160320640386E-3</v>
      </c>
      <c r="S131" s="94">
        <f t="shared" si="16"/>
        <v>8.2953970662619971E-3</v>
      </c>
      <c r="T131" s="94">
        <f t="shared" si="16"/>
        <v>9.7333897587811944E-3</v>
      </c>
      <c r="U131" s="94">
        <f t="shared" si="16"/>
        <v>1.463975739830552E-3</v>
      </c>
      <c r="V131" s="94">
        <f t="shared" si="16"/>
        <v>4.7164974879524745E-3</v>
      </c>
      <c r="W131" s="94">
        <f t="shared" si="16"/>
        <v>3.7859918302281812E-3</v>
      </c>
      <c r="X131" s="94">
        <f t="shared" si="16"/>
        <v>3.254016676835449E-3</v>
      </c>
      <c r="Y131" s="94">
        <f t="shared" si="16"/>
        <v>1.4603108375926442E-3</v>
      </c>
      <c r="Z131" s="94">
        <f t="shared" si="16"/>
        <v>3.4179781790093539E-2</v>
      </c>
      <c r="AA131" s="94">
        <f t="shared" si="16"/>
        <v>6.4029742848291799E-3</v>
      </c>
      <c r="AB131" s="94">
        <f t="shared" si="16"/>
        <v>1.5058621060556705E-3</v>
      </c>
      <c r="AC131" s="94">
        <f t="shared" si="16"/>
        <v>7.0843032081773167E-3</v>
      </c>
      <c r="AD131" s="94">
        <f t="shared" si="16"/>
        <v>2.0710365537949464E-4</v>
      </c>
      <c r="AE131" s="94">
        <f t="shared" si="16"/>
        <v>1.0368066355624687E-3</v>
      </c>
      <c r="AF131" s="95">
        <f t="shared" si="16"/>
        <v>2.5041736227044632E-3</v>
      </c>
    </row>
    <row r="132" spans="1:32" x14ac:dyDescent="0.4">
      <c r="A132" s="41" t="s">
        <v>134</v>
      </c>
      <c r="B132" s="42" t="s">
        <v>119</v>
      </c>
      <c r="C132" s="43">
        <v>45530.598182870373</v>
      </c>
      <c r="D132" s="44">
        <v>0.48159999999999997</v>
      </c>
      <c r="E132" s="44">
        <v>0.47699999999999998</v>
      </c>
      <c r="F132" s="44">
        <v>0.48480000000000001</v>
      </c>
      <c r="G132" s="44">
        <v>0.48220000000000002</v>
      </c>
      <c r="H132" s="44">
        <v>0.47539999999999999</v>
      </c>
      <c r="I132" s="44">
        <v>0.48149999999999998</v>
      </c>
      <c r="J132" s="44">
        <v>0.48849999999999999</v>
      </c>
      <c r="K132" s="44">
        <v>0.48620000000000002</v>
      </c>
      <c r="L132" s="44">
        <v>0.4884</v>
      </c>
      <c r="M132" s="44">
        <v>0.4909</v>
      </c>
      <c r="N132" s="44">
        <v>0.4592</v>
      </c>
      <c r="O132" s="44">
        <v>0.49</v>
      </c>
      <c r="P132" s="44">
        <v>0.4718</v>
      </c>
      <c r="Q132" s="44">
        <v>0.48820000000000002</v>
      </c>
      <c r="R132" s="44">
        <v>0.47310000000000002</v>
      </c>
      <c r="S132" s="44">
        <v>0.49220000000000003</v>
      </c>
      <c r="T132" s="44">
        <v>0.4703</v>
      </c>
      <c r="U132" s="44">
        <v>0.47849999999999998</v>
      </c>
      <c r="V132" s="44">
        <v>0.48649999999999999</v>
      </c>
      <c r="W132" s="44">
        <v>0.50090000000000001</v>
      </c>
      <c r="X132" s="44">
        <v>0.4909</v>
      </c>
      <c r="Y132" s="44">
        <v>0.47970000000000002</v>
      </c>
      <c r="Z132" s="44">
        <v>0.50900000000000001</v>
      </c>
      <c r="AA132" s="44">
        <v>0.48259999999999997</v>
      </c>
      <c r="AB132" s="44">
        <v>0.4652</v>
      </c>
      <c r="AC132" s="44">
        <v>0.49230000000000002</v>
      </c>
      <c r="AD132" s="44">
        <v>0.4829</v>
      </c>
      <c r="AE132" s="44">
        <v>0.48249999999999998</v>
      </c>
      <c r="AF132" s="45">
        <v>0.47860000000000003</v>
      </c>
    </row>
    <row r="133" spans="1:32" x14ac:dyDescent="0.4">
      <c r="A133" s="87" t="s">
        <v>622</v>
      </c>
      <c r="B133" s="52"/>
      <c r="C133" s="88"/>
      <c r="D133" s="90">
        <f t="shared" ref="D133:AF133" si="17">IFERROR(D132/D$20," ")</f>
        <v>0.96319999999999995</v>
      </c>
      <c r="E133" s="90">
        <f t="shared" si="17"/>
        <v>0.95399999999999996</v>
      </c>
      <c r="F133" s="90">
        <f t="shared" si="17"/>
        <v>0.96960000000000002</v>
      </c>
      <c r="G133" s="90">
        <f t="shared" si="17"/>
        <v>0.96440000000000003</v>
      </c>
      <c r="H133" s="90">
        <f t="shared" si="17"/>
        <v>0.95079999999999998</v>
      </c>
      <c r="I133" s="90">
        <f t="shared" si="17"/>
        <v>0.96299999999999997</v>
      </c>
      <c r="J133" s="90">
        <f t="shared" si="17"/>
        <v>0.97699999999999998</v>
      </c>
      <c r="K133" s="90">
        <f t="shared" si="17"/>
        <v>0.97240000000000004</v>
      </c>
      <c r="L133" s="90">
        <f t="shared" si="17"/>
        <v>0.9768</v>
      </c>
      <c r="M133" s="90">
        <f t="shared" si="17"/>
        <v>0.98180000000000001</v>
      </c>
      <c r="N133" s="90">
        <f t="shared" si="17"/>
        <v>0.91839999999999999</v>
      </c>
      <c r="O133" s="90">
        <f t="shared" si="17"/>
        <v>0.98</v>
      </c>
      <c r="P133" s="90">
        <f t="shared" si="17"/>
        <v>0.94359999999999999</v>
      </c>
      <c r="Q133" s="90">
        <f t="shared" si="17"/>
        <v>0.97640000000000005</v>
      </c>
      <c r="R133" s="90">
        <f t="shared" si="17"/>
        <v>0.94620000000000004</v>
      </c>
      <c r="S133" s="90">
        <f t="shared" si="17"/>
        <v>0.98440000000000005</v>
      </c>
      <c r="T133" s="90">
        <f t="shared" si="17"/>
        <v>0.94059999999999999</v>
      </c>
      <c r="U133" s="90">
        <f t="shared" si="17"/>
        <v>0.95699999999999996</v>
      </c>
      <c r="V133" s="90">
        <f t="shared" si="17"/>
        <v>0.97299999999999998</v>
      </c>
      <c r="W133" s="90">
        <f t="shared" si="17"/>
        <v>1.0018</v>
      </c>
      <c r="X133" s="90">
        <f t="shared" si="17"/>
        <v>0.98180000000000001</v>
      </c>
      <c r="Y133" s="90">
        <f t="shared" si="17"/>
        <v>0.95940000000000003</v>
      </c>
      <c r="Z133" s="90">
        <f t="shared" si="17"/>
        <v>1.018</v>
      </c>
      <c r="AA133" s="90">
        <f t="shared" si="17"/>
        <v>0.96519999999999995</v>
      </c>
      <c r="AB133" s="90">
        <f t="shared" si="17"/>
        <v>0.9304</v>
      </c>
      <c r="AC133" s="90">
        <f t="shared" si="17"/>
        <v>0.98460000000000003</v>
      </c>
      <c r="AD133" s="90">
        <f t="shared" si="17"/>
        <v>0.96579999999999999</v>
      </c>
      <c r="AE133" s="90">
        <f t="shared" si="17"/>
        <v>0.96499999999999997</v>
      </c>
      <c r="AF133" s="92">
        <f t="shared" si="17"/>
        <v>0.95720000000000005</v>
      </c>
    </row>
    <row r="134" spans="1:32" x14ac:dyDescent="0.4">
      <c r="A134" s="41" t="s">
        <v>136</v>
      </c>
      <c r="B134" s="42" t="s">
        <v>119</v>
      </c>
      <c r="C134" s="43">
        <v>45530.599930555552</v>
      </c>
      <c r="D134" s="44">
        <v>0.48420000000000002</v>
      </c>
      <c r="E134" s="44">
        <v>0.48480000000000001</v>
      </c>
      <c r="F134" s="44">
        <v>0.48149999999999998</v>
      </c>
      <c r="G134" s="44">
        <v>0.48209999999999997</v>
      </c>
      <c r="H134" s="44">
        <v>0.47899999999999998</v>
      </c>
      <c r="I134" s="44">
        <v>0.48370000000000002</v>
      </c>
      <c r="J134" s="44">
        <v>0.48430000000000001</v>
      </c>
      <c r="K134" s="44">
        <v>0.4864</v>
      </c>
      <c r="L134" s="44">
        <v>0.48870000000000002</v>
      </c>
      <c r="M134" s="44">
        <v>0.4914</v>
      </c>
      <c r="N134" s="44">
        <v>0.46</v>
      </c>
      <c r="O134" s="44">
        <v>0.496</v>
      </c>
      <c r="P134" s="44">
        <v>0.47810000000000002</v>
      </c>
      <c r="Q134" s="44">
        <v>0.49</v>
      </c>
      <c r="R134" s="44">
        <v>0.47499999999999998</v>
      </c>
      <c r="S134" s="44">
        <v>0.49630000000000002</v>
      </c>
      <c r="T134" s="44">
        <v>0.47489999999999999</v>
      </c>
      <c r="U134" s="44">
        <v>0.4778</v>
      </c>
      <c r="V134" s="44">
        <v>0.48880000000000001</v>
      </c>
      <c r="W134" s="44">
        <v>0.50280000000000002</v>
      </c>
      <c r="X134" s="44">
        <v>0.49249999999999999</v>
      </c>
      <c r="Y134" s="44">
        <v>0.47899999999999998</v>
      </c>
      <c r="Z134" s="44">
        <v>0.52669999999999995</v>
      </c>
      <c r="AA134" s="44">
        <v>0.48570000000000002</v>
      </c>
      <c r="AB134" s="44">
        <v>0.46450000000000002</v>
      </c>
      <c r="AC134" s="44">
        <v>0.49580000000000002</v>
      </c>
      <c r="AD134" s="44">
        <v>0.48280000000000001</v>
      </c>
      <c r="AE134" s="44">
        <v>0.48199999999999998</v>
      </c>
      <c r="AF134" s="45">
        <v>0.4798</v>
      </c>
    </row>
    <row r="135" spans="1:32" x14ac:dyDescent="0.4">
      <c r="A135" s="87" t="s">
        <v>622</v>
      </c>
      <c r="B135" s="52"/>
      <c r="C135" s="88"/>
      <c r="D135" s="90">
        <f t="shared" ref="D135:AF135" si="18">IFERROR(D134/D$20," ")</f>
        <v>0.96840000000000004</v>
      </c>
      <c r="E135" s="90">
        <f t="shared" si="18"/>
        <v>0.96960000000000002</v>
      </c>
      <c r="F135" s="90">
        <f t="shared" si="18"/>
        <v>0.96299999999999997</v>
      </c>
      <c r="G135" s="90">
        <f t="shared" si="18"/>
        <v>0.96419999999999995</v>
      </c>
      <c r="H135" s="90">
        <f t="shared" si="18"/>
        <v>0.95799999999999996</v>
      </c>
      <c r="I135" s="90">
        <f t="shared" si="18"/>
        <v>0.96740000000000004</v>
      </c>
      <c r="J135" s="90">
        <f t="shared" si="18"/>
        <v>0.96860000000000002</v>
      </c>
      <c r="K135" s="90">
        <f t="shared" si="18"/>
        <v>0.9728</v>
      </c>
      <c r="L135" s="90">
        <f t="shared" si="18"/>
        <v>0.97740000000000005</v>
      </c>
      <c r="M135" s="90">
        <f t="shared" si="18"/>
        <v>0.98280000000000001</v>
      </c>
      <c r="N135" s="90">
        <f t="shared" si="18"/>
        <v>0.92</v>
      </c>
      <c r="O135" s="90">
        <f t="shared" si="18"/>
        <v>0.99199999999999999</v>
      </c>
      <c r="P135" s="90">
        <f t="shared" si="18"/>
        <v>0.95620000000000005</v>
      </c>
      <c r="Q135" s="90">
        <f t="shared" si="18"/>
        <v>0.98</v>
      </c>
      <c r="R135" s="90">
        <f t="shared" si="18"/>
        <v>0.95</v>
      </c>
      <c r="S135" s="90">
        <f t="shared" si="18"/>
        <v>0.99260000000000004</v>
      </c>
      <c r="T135" s="90">
        <f t="shared" si="18"/>
        <v>0.94979999999999998</v>
      </c>
      <c r="U135" s="90">
        <f t="shared" si="18"/>
        <v>0.9556</v>
      </c>
      <c r="V135" s="90">
        <f t="shared" si="18"/>
        <v>0.97760000000000002</v>
      </c>
      <c r="W135" s="90">
        <f t="shared" si="18"/>
        <v>1.0056</v>
      </c>
      <c r="X135" s="90">
        <f t="shared" si="18"/>
        <v>0.98499999999999999</v>
      </c>
      <c r="Y135" s="90">
        <f t="shared" si="18"/>
        <v>0.95799999999999996</v>
      </c>
      <c r="Z135" s="90">
        <f t="shared" si="18"/>
        <v>1.0533999999999999</v>
      </c>
      <c r="AA135" s="90">
        <f t="shared" si="18"/>
        <v>0.97140000000000004</v>
      </c>
      <c r="AB135" s="90">
        <f t="shared" si="18"/>
        <v>0.92900000000000005</v>
      </c>
      <c r="AC135" s="90">
        <f t="shared" si="18"/>
        <v>0.99160000000000004</v>
      </c>
      <c r="AD135" s="90">
        <f t="shared" si="18"/>
        <v>0.96560000000000001</v>
      </c>
      <c r="AE135" s="90">
        <f t="shared" si="18"/>
        <v>0.96399999999999997</v>
      </c>
      <c r="AF135" s="92">
        <f t="shared" si="18"/>
        <v>0.95960000000000001</v>
      </c>
    </row>
    <row r="136" spans="1:32" x14ac:dyDescent="0.4">
      <c r="A136" s="46" t="s">
        <v>541</v>
      </c>
      <c r="B136" s="47" t="s">
        <v>119</v>
      </c>
      <c r="C136" s="48">
        <v>45530.601678240739</v>
      </c>
      <c r="D136" s="49">
        <v>5.0669000000000004</v>
      </c>
      <c r="E136" s="49">
        <v>4.9612999999999996</v>
      </c>
      <c r="F136" s="49">
        <v>5.1017000000000001</v>
      </c>
      <c r="G136" s="49">
        <v>5.0259999999999998</v>
      </c>
      <c r="H136" s="49">
        <v>4.9459999999999997</v>
      </c>
      <c r="I136" s="49">
        <v>4.9257999999999997</v>
      </c>
      <c r="J136" s="49">
        <v>5.0353000000000003</v>
      </c>
      <c r="K136" s="49">
        <v>5.0132000000000003</v>
      </c>
      <c r="L136" s="49">
        <v>5.0152999999999999</v>
      </c>
      <c r="M136" s="49">
        <v>5.0109000000000004</v>
      </c>
      <c r="N136" s="49">
        <v>4.7637</v>
      </c>
      <c r="O136" s="49">
        <v>4.9726999999999997</v>
      </c>
      <c r="P136" s="49">
        <v>4.9340000000000002</v>
      </c>
      <c r="Q136" s="49">
        <v>4.8898000000000001</v>
      </c>
      <c r="R136" s="49">
        <v>5.0673000000000004</v>
      </c>
      <c r="S136" s="49">
        <v>4.9741999999999997</v>
      </c>
      <c r="T136" s="49">
        <v>5.1688000000000001</v>
      </c>
      <c r="U136" s="49">
        <v>4.9313000000000002</v>
      </c>
      <c r="V136" s="49">
        <v>4.9930000000000003</v>
      </c>
      <c r="W136" s="49">
        <v>5.2550999999999997</v>
      </c>
      <c r="X136" s="49">
        <v>5.1214000000000004</v>
      </c>
      <c r="Y136" s="49">
        <v>5.0164</v>
      </c>
      <c r="Z136" s="49">
        <v>5.4029999999999996</v>
      </c>
      <c r="AA136" s="49">
        <v>5.0488</v>
      </c>
      <c r="AB136" s="49">
        <v>4.8067000000000002</v>
      </c>
      <c r="AC136" s="49">
        <v>5.0491000000000001</v>
      </c>
      <c r="AD136" s="49">
        <v>5.0525000000000002</v>
      </c>
      <c r="AE136" s="49">
        <v>5.0483000000000002</v>
      </c>
      <c r="AF136" s="50">
        <v>4.9580000000000002</v>
      </c>
    </row>
    <row r="137" spans="1:32" x14ac:dyDescent="0.4">
      <c r="A137" s="87" t="s">
        <v>622</v>
      </c>
      <c r="B137" s="52"/>
      <c r="C137" s="88"/>
      <c r="D137" s="90">
        <f t="shared" ref="D137:AF137" si="19">IFERROR(D136/D$23," ")</f>
        <v>1.0133800000000002</v>
      </c>
      <c r="E137" s="90">
        <f t="shared" si="19"/>
        <v>0.99225999999999992</v>
      </c>
      <c r="F137" s="90">
        <f t="shared" si="19"/>
        <v>1.02034</v>
      </c>
      <c r="G137" s="90">
        <f t="shared" si="19"/>
        <v>1.0051999999999999</v>
      </c>
      <c r="H137" s="90">
        <f t="shared" si="19"/>
        <v>0.98919999999999997</v>
      </c>
      <c r="I137" s="90">
        <f t="shared" si="19"/>
        <v>0.98515999999999992</v>
      </c>
      <c r="J137" s="90">
        <f t="shared" si="19"/>
        <v>1.0070600000000001</v>
      </c>
      <c r="K137" s="90">
        <f t="shared" si="19"/>
        <v>1.00264</v>
      </c>
      <c r="L137" s="90">
        <f t="shared" si="19"/>
        <v>1.0030600000000001</v>
      </c>
      <c r="M137" s="90">
        <f t="shared" si="19"/>
        <v>1.0021800000000001</v>
      </c>
      <c r="N137" s="90">
        <f t="shared" si="19"/>
        <v>0.95274000000000003</v>
      </c>
      <c r="O137" s="90">
        <f t="shared" si="19"/>
        <v>0.99453999999999998</v>
      </c>
      <c r="P137" s="90">
        <f t="shared" si="19"/>
        <v>0.98680000000000001</v>
      </c>
      <c r="Q137" s="90">
        <f t="shared" si="19"/>
        <v>0.97796000000000005</v>
      </c>
      <c r="R137" s="90">
        <f t="shared" si="19"/>
        <v>1.01346</v>
      </c>
      <c r="S137" s="90">
        <f t="shared" si="19"/>
        <v>0.99483999999999995</v>
      </c>
      <c r="T137" s="90">
        <f t="shared" si="19"/>
        <v>1.03376</v>
      </c>
      <c r="U137" s="90">
        <f t="shared" si="19"/>
        <v>0.98626000000000003</v>
      </c>
      <c r="V137" s="90">
        <f t="shared" si="19"/>
        <v>0.99860000000000004</v>
      </c>
      <c r="W137" s="90">
        <f t="shared" si="19"/>
        <v>1.0510199999999998</v>
      </c>
      <c r="X137" s="90">
        <f t="shared" si="19"/>
        <v>1.0242800000000001</v>
      </c>
      <c r="Y137" s="90">
        <f t="shared" si="19"/>
        <v>1.0032799999999999</v>
      </c>
      <c r="Z137" s="90">
        <f t="shared" si="19"/>
        <v>1.0806</v>
      </c>
      <c r="AA137" s="90">
        <f t="shared" si="19"/>
        <v>1.00976</v>
      </c>
      <c r="AB137" s="90">
        <f t="shared" si="19"/>
        <v>0.96134000000000008</v>
      </c>
      <c r="AC137" s="90">
        <f t="shared" si="19"/>
        <v>1.0098199999999999</v>
      </c>
      <c r="AD137" s="90">
        <f t="shared" si="19"/>
        <v>1.0105</v>
      </c>
      <c r="AE137" s="90">
        <f t="shared" si="19"/>
        <v>1.00966</v>
      </c>
      <c r="AF137" s="92">
        <f t="shared" si="19"/>
        <v>0.99160000000000004</v>
      </c>
    </row>
    <row r="138" spans="1:32" x14ac:dyDescent="0.4">
      <c r="A138" s="82" t="s">
        <v>133</v>
      </c>
      <c r="B138" s="83" t="s">
        <v>119</v>
      </c>
      <c r="C138" s="84">
        <v>45530.603425925925</v>
      </c>
      <c r="D138" s="85">
        <v>0</v>
      </c>
      <c r="E138" s="85">
        <v>0</v>
      </c>
      <c r="F138" s="85">
        <v>1.49E-2</v>
      </c>
      <c r="G138" s="85">
        <v>-8.9999999999999998E-4</v>
      </c>
      <c r="H138" s="85">
        <v>2.0000000000000001E-4</v>
      </c>
      <c r="I138" s="85">
        <v>0</v>
      </c>
      <c r="J138" s="85">
        <v>-1.47E-2</v>
      </c>
      <c r="K138" s="85">
        <v>1E-4</v>
      </c>
      <c r="L138" s="85">
        <v>5.9999999999999995E-4</v>
      </c>
      <c r="M138" s="85">
        <v>0</v>
      </c>
      <c r="N138" s="85">
        <v>4.0000000000000002E-4</v>
      </c>
      <c r="O138" s="85">
        <v>-8.9999999999999998E-4</v>
      </c>
      <c r="P138" s="85">
        <v>3.49E-2</v>
      </c>
      <c r="Q138" s="85">
        <v>1.8E-3</v>
      </c>
      <c r="R138" s="85">
        <v>-5.8999999999999999E-3</v>
      </c>
      <c r="S138" s="85">
        <v>-2.9999999999999997E-4</v>
      </c>
      <c r="T138" s="85">
        <v>4.24E-2</v>
      </c>
      <c r="U138" s="85">
        <v>-1.6299999999999999E-2</v>
      </c>
      <c r="V138" s="85">
        <v>-2.9999999999999997E-4</v>
      </c>
      <c r="W138" s="85">
        <v>2E-3</v>
      </c>
      <c r="X138" s="85">
        <v>-8.8999999999999999E-3</v>
      </c>
      <c r="Y138" s="85">
        <v>-1E-3</v>
      </c>
      <c r="Z138" s="85">
        <v>0.1394</v>
      </c>
      <c r="AA138" s="85">
        <v>2.7099999999999999E-2</v>
      </c>
      <c r="AB138" s="85">
        <v>2.7000000000000001E-3</v>
      </c>
      <c r="AC138" s="85">
        <v>1E-4</v>
      </c>
      <c r="AD138" s="85">
        <v>1.1999999999999999E-3</v>
      </c>
      <c r="AE138" s="85">
        <v>4.0000000000000002E-4</v>
      </c>
      <c r="AF138" s="86">
        <v>5.0000000000000001E-4</v>
      </c>
    </row>
    <row r="139" spans="1:32" x14ac:dyDescent="0.4">
      <c r="A139" s="82" t="s">
        <v>542</v>
      </c>
      <c r="B139" s="83" t="s">
        <v>166</v>
      </c>
      <c r="C139" s="84">
        <v>45530.605173611111</v>
      </c>
      <c r="D139" s="85">
        <v>4.0000000000000002E-4</v>
      </c>
      <c r="E139" s="85">
        <v>-8.0000000000000004E-4</v>
      </c>
      <c r="F139" s="85">
        <v>4.1000000000000003E-3</v>
      </c>
      <c r="G139" s="85">
        <v>-2.3E-3</v>
      </c>
      <c r="H139" s="85">
        <v>2.0000000000000001E-4</v>
      </c>
      <c r="I139" s="85">
        <v>1E-4</v>
      </c>
      <c r="J139" s="85">
        <v>-6.4999999999999997E-3</v>
      </c>
      <c r="K139" s="85">
        <v>1E-4</v>
      </c>
      <c r="L139" s="85">
        <v>2.0000000000000001E-4</v>
      </c>
      <c r="M139" s="85">
        <v>-5.0000000000000001E-4</v>
      </c>
      <c r="N139" s="85">
        <v>2.9999999999999997E-4</v>
      </c>
      <c r="O139" s="85">
        <v>-1E-3</v>
      </c>
      <c r="P139" s="85">
        <v>3.4700000000000002E-2</v>
      </c>
      <c r="Q139" s="85">
        <v>6.7999999999999996E-3</v>
      </c>
      <c r="R139" s="85">
        <v>-3.5999999999999999E-3</v>
      </c>
      <c r="S139" s="85">
        <v>0</v>
      </c>
      <c r="T139" s="85">
        <v>4.0000000000000001E-3</v>
      </c>
      <c r="U139" s="85">
        <v>-1.34E-2</v>
      </c>
      <c r="V139" s="85">
        <v>-5.9999999999999995E-4</v>
      </c>
      <c r="W139" s="85">
        <v>2.2000000000000001E-3</v>
      </c>
      <c r="X139" s="85">
        <v>-7.6E-3</v>
      </c>
      <c r="Y139" s="85">
        <v>-3.0000000000000001E-3</v>
      </c>
      <c r="Z139" s="85">
        <v>0.1105</v>
      </c>
      <c r="AA139" s="85">
        <v>1.4200000000000001E-2</v>
      </c>
      <c r="AB139" s="85">
        <v>4.1999999999999997E-3</v>
      </c>
      <c r="AC139" s="85">
        <v>1E-4</v>
      </c>
      <c r="AD139" s="85">
        <v>0</v>
      </c>
      <c r="AE139" s="85">
        <v>5.9999999999999995E-4</v>
      </c>
      <c r="AF139" s="86">
        <v>2.9999999999999997E-4</v>
      </c>
    </row>
    <row r="140" spans="1:32" x14ac:dyDescent="0.4">
      <c r="A140" s="82" t="s">
        <v>120</v>
      </c>
      <c r="B140" s="83" t="s">
        <v>119</v>
      </c>
      <c r="C140" s="84">
        <v>45530.606921296298</v>
      </c>
      <c r="D140" s="85">
        <v>-2.0000000000000001E-4</v>
      </c>
      <c r="E140" s="85">
        <v>-1.9E-3</v>
      </c>
      <c r="F140" s="85">
        <v>3.5999999999999999E-3</v>
      </c>
      <c r="G140" s="85">
        <v>-2.3E-3</v>
      </c>
      <c r="H140" s="85">
        <v>1E-4</v>
      </c>
      <c r="I140" s="85">
        <v>-1E-4</v>
      </c>
      <c r="J140" s="85">
        <v>-1.41E-2</v>
      </c>
      <c r="K140" s="85">
        <v>0</v>
      </c>
      <c r="L140" s="85">
        <v>5.0000000000000001E-4</v>
      </c>
      <c r="M140" s="85">
        <v>-1E-4</v>
      </c>
      <c r="N140" s="85">
        <v>8.9999999999999998E-4</v>
      </c>
      <c r="O140" s="85">
        <v>-5.9999999999999995E-4</v>
      </c>
      <c r="P140" s="85">
        <v>3.8300000000000001E-2</v>
      </c>
      <c r="Q140" s="85">
        <v>-7.7000000000000002E-3</v>
      </c>
      <c r="R140" s="85">
        <v>-4.4000000000000003E-3</v>
      </c>
      <c r="S140" s="85">
        <v>-2.0000000000000001E-4</v>
      </c>
      <c r="T140" s="85">
        <v>1.0200000000000001E-2</v>
      </c>
      <c r="U140" s="85">
        <v>-1.46E-2</v>
      </c>
      <c r="V140" s="85">
        <v>-6.9999999999999999E-4</v>
      </c>
      <c r="W140" s="85">
        <v>2E-3</v>
      </c>
      <c r="X140" s="85">
        <v>-6.0000000000000001E-3</v>
      </c>
      <c r="Y140" s="85">
        <v>-2.5000000000000001E-3</v>
      </c>
      <c r="Z140" s="85">
        <v>0.1145</v>
      </c>
      <c r="AA140" s="85">
        <v>1.5900000000000001E-2</v>
      </c>
      <c r="AB140" s="85">
        <v>1.8E-3</v>
      </c>
      <c r="AC140" s="85">
        <v>0</v>
      </c>
      <c r="AD140" s="85">
        <v>2.9999999999999997E-4</v>
      </c>
      <c r="AE140" s="85">
        <v>2.9999999999999997E-4</v>
      </c>
      <c r="AF140" s="86">
        <v>2.9999999999999997E-4</v>
      </c>
    </row>
    <row r="141" spans="1:32" x14ac:dyDescent="0.4">
      <c r="A141" s="46" t="s">
        <v>137</v>
      </c>
      <c r="B141" s="47" t="s">
        <v>119</v>
      </c>
      <c r="C141" s="48">
        <v>45530.608657407407</v>
      </c>
      <c r="D141" s="49">
        <v>4.9123000000000001</v>
      </c>
      <c r="E141" s="49">
        <v>4.8513000000000002</v>
      </c>
      <c r="F141" s="49">
        <v>4.9385000000000003</v>
      </c>
      <c r="G141" s="49">
        <v>4.9431000000000003</v>
      </c>
      <c r="H141" s="49">
        <v>4.8827999999999996</v>
      </c>
      <c r="I141" s="49">
        <v>4.8883000000000001</v>
      </c>
      <c r="J141" s="49">
        <v>4.9340000000000002</v>
      </c>
      <c r="K141" s="49">
        <v>4.9504999999999999</v>
      </c>
      <c r="L141" s="49">
        <v>4.9359999999999999</v>
      </c>
      <c r="M141" s="49">
        <v>4.9501999999999997</v>
      </c>
      <c r="N141" s="49">
        <v>4.7088999999999999</v>
      </c>
      <c r="O141" s="49">
        <v>4.9096000000000002</v>
      </c>
      <c r="P141" s="49">
        <v>4.8090000000000002</v>
      </c>
      <c r="Q141" s="49">
        <v>4.8708</v>
      </c>
      <c r="R141" s="49">
        <v>4.9349999999999996</v>
      </c>
      <c r="S141" s="49">
        <v>4.9024000000000001</v>
      </c>
      <c r="T141" s="49">
        <v>4.9832999999999998</v>
      </c>
      <c r="U141" s="49">
        <v>4.7961</v>
      </c>
      <c r="V141" s="49">
        <v>4.9368999999999996</v>
      </c>
      <c r="W141" s="49">
        <v>5.1580000000000004</v>
      </c>
      <c r="X141" s="49">
        <v>5.0425000000000004</v>
      </c>
      <c r="Y141" s="49">
        <v>4.9917999999999996</v>
      </c>
      <c r="Z141" s="49">
        <v>5.3094000000000001</v>
      </c>
      <c r="AA141" s="49">
        <v>4.9645999999999999</v>
      </c>
      <c r="AB141" s="49">
        <v>4.9561000000000002</v>
      </c>
      <c r="AC141" s="49">
        <v>4.9462000000000002</v>
      </c>
      <c r="AD141" s="49">
        <v>4.9085999999999999</v>
      </c>
      <c r="AE141" s="49">
        <v>4.9324000000000003</v>
      </c>
      <c r="AF141" s="50">
        <v>4.9165999999999999</v>
      </c>
    </row>
    <row r="142" spans="1:32" x14ac:dyDescent="0.4">
      <c r="A142" s="87" t="s">
        <v>622</v>
      </c>
      <c r="B142" s="52"/>
      <c r="C142" s="88"/>
      <c r="D142" s="90">
        <f t="shared" ref="D142:AF142" si="20">IFERROR(D141/D$21," ")</f>
        <v>0.98246</v>
      </c>
      <c r="E142" s="90">
        <f t="shared" si="20"/>
        <v>0.97026000000000001</v>
      </c>
      <c r="F142" s="90">
        <f t="shared" si="20"/>
        <v>0.98770000000000002</v>
      </c>
      <c r="G142" s="90">
        <f t="shared" si="20"/>
        <v>0.98862000000000005</v>
      </c>
      <c r="H142" s="90">
        <f t="shared" si="20"/>
        <v>0.97655999999999987</v>
      </c>
      <c r="I142" s="90">
        <f t="shared" si="20"/>
        <v>0.97765999999999997</v>
      </c>
      <c r="J142" s="90">
        <f t="shared" si="20"/>
        <v>0.98680000000000001</v>
      </c>
      <c r="K142" s="90">
        <f t="shared" si="20"/>
        <v>0.99009999999999998</v>
      </c>
      <c r="L142" s="90">
        <f t="shared" si="20"/>
        <v>0.98719999999999997</v>
      </c>
      <c r="M142" s="90">
        <f t="shared" si="20"/>
        <v>0.99003999999999992</v>
      </c>
      <c r="N142" s="90">
        <f t="shared" si="20"/>
        <v>0.94177999999999995</v>
      </c>
      <c r="O142" s="90">
        <f t="shared" si="20"/>
        <v>0.98192000000000002</v>
      </c>
      <c r="P142" s="90">
        <f t="shared" si="20"/>
        <v>0.96179999999999999</v>
      </c>
      <c r="Q142" s="90">
        <f t="shared" si="20"/>
        <v>0.97416000000000003</v>
      </c>
      <c r="R142" s="90">
        <f t="shared" si="20"/>
        <v>0.98699999999999988</v>
      </c>
      <c r="S142" s="90">
        <f t="shared" si="20"/>
        <v>0.98048000000000002</v>
      </c>
      <c r="T142" s="90">
        <f t="shared" si="20"/>
        <v>0.99665999999999999</v>
      </c>
      <c r="U142" s="90">
        <f t="shared" si="20"/>
        <v>0.95921999999999996</v>
      </c>
      <c r="V142" s="90">
        <f t="shared" si="20"/>
        <v>0.98737999999999992</v>
      </c>
      <c r="W142" s="90">
        <f t="shared" si="20"/>
        <v>1.0316000000000001</v>
      </c>
      <c r="X142" s="90">
        <f t="shared" si="20"/>
        <v>1.0085000000000002</v>
      </c>
      <c r="Y142" s="90">
        <f t="shared" si="20"/>
        <v>0.99835999999999991</v>
      </c>
      <c r="Z142" s="90">
        <f t="shared" si="20"/>
        <v>1.0618799999999999</v>
      </c>
      <c r="AA142" s="90">
        <f t="shared" si="20"/>
        <v>0.99292000000000002</v>
      </c>
      <c r="AB142" s="90">
        <f t="shared" si="20"/>
        <v>0.99121999999999999</v>
      </c>
      <c r="AC142" s="90">
        <f t="shared" si="20"/>
        <v>0.98924000000000001</v>
      </c>
      <c r="AD142" s="90">
        <f t="shared" si="20"/>
        <v>0.98171999999999993</v>
      </c>
      <c r="AE142" s="90">
        <f t="shared" si="20"/>
        <v>0.98648000000000002</v>
      </c>
      <c r="AF142" s="90">
        <f t="shared" si="20"/>
        <v>0.98331999999999997</v>
      </c>
    </row>
    <row r="143" spans="1:32" x14ac:dyDescent="0.4">
      <c r="A143" s="82" t="s">
        <v>133</v>
      </c>
      <c r="B143" s="83" t="s">
        <v>119</v>
      </c>
      <c r="C143" s="84">
        <v>45530.610347222224</v>
      </c>
      <c r="D143" s="85">
        <v>-2.0000000000000001E-4</v>
      </c>
      <c r="E143" s="85">
        <v>-4.0000000000000002E-4</v>
      </c>
      <c r="F143" s="85">
        <v>1.6500000000000001E-2</v>
      </c>
      <c r="G143" s="85">
        <v>-2.0000000000000001E-4</v>
      </c>
      <c r="H143" s="85">
        <v>2.0000000000000001E-4</v>
      </c>
      <c r="I143" s="85">
        <v>0</v>
      </c>
      <c r="J143" s="85">
        <v>-1.6199999999999999E-2</v>
      </c>
      <c r="K143" s="85">
        <v>1E-4</v>
      </c>
      <c r="L143" s="85">
        <v>4.0000000000000002E-4</v>
      </c>
      <c r="M143" s="85">
        <v>-2.0000000000000001E-4</v>
      </c>
      <c r="N143" s="85">
        <v>2.0000000000000001E-4</v>
      </c>
      <c r="O143" s="85">
        <v>6.9999999999999999E-4</v>
      </c>
      <c r="P143" s="85">
        <v>3.1800000000000002E-2</v>
      </c>
      <c r="Q143" s="85">
        <v>-6.4000000000000003E-3</v>
      </c>
      <c r="R143" s="85">
        <v>-8.2000000000000007E-3</v>
      </c>
      <c r="S143" s="85">
        <v>-2.0000000000000001E-4</v>
      </c>
      <c r="T143" s="85">
        <v>5.2400000000000002E-2</v>
      </c>
      <c r="U143" s="85">
        <v>-1.61E-2</v>
      </c>
      <c r="V143" s="85">
        <v>-5.0000000000000001E-4</v>
      </c>
      <c r="W143" s="85">
        <v>3.2000000000000002E-3</v>
      </c>
      <c r="X143" s="85">
        <v>-6.8999999999999999E-3</v>
      </c>
      <c r="Y143" s="85">
        <v>-3.8E-3</v>
      </c>
      <c r="Z143" s="85">
        <v>0.17780000000000001</v>
      </c>
      <c r="AA143" s="85">
        <v>2.7699999999999999E-2</v>
      </c>
      <c r="AB143" s="85">
        <v>1.8E-3</v>
      </c>
      <c r="AC143" s="85">
        <v>1E-4</v>
      </c>
      <c r="AD143" s="85">
        <v>1.6000000000000001E-3</v>
      </c>
      <c r="AE143" s="85">
        <v>2.9999999999999997E-4</v>
      </c>
      <c r="AF143" s="86">
        <v>2.9999999999999997E-4</v>
      </c>
    </row>
    <row r="144" spans="1:32" x14ac:dyDescent="0.4">
      <c r="A144" s="82" t="s">
        <v>543</v>
      </c>
      <c r="B144" s="83" t="s">
        <v>166</v>
      </c>
      <c r="C144" s="84">
        <v>45530.61209490741</v>
      </c>
      <c r="D144" s="85">
        <v>-5.0000000000000001E-4</v>
      </c>
      <c r="E144" s="101">
        <v>222.1669</v>
      </c>
      <c r="F144" s="85">
        <v>1.4800000000000001E-2</v>
      </c>
      <c r="G144" s="85">
        <v>-5.3E-3</v>
      </c>
      <c r="H144" s="85">
        <v>6.1999999999999998E-3</v>
      </c>
      <c r="I144" s="85">
        <v>-2.0000000000000001E-4</v>
      </c>
      <c r="J144" s="85">
        <v>1.7282</v>
      </c>
      <c r="K144" s="85">
        <v>-2.0000000000000001E-4</v>
      </c>
      <c r="L144" s="85">
        <v>-4.8999999999999998E-3</v>
      </c>
      <c r="M144" s="85">
        <v>0.1116</v>
      </c>
      <c r="N144" s="85">
        <v>3.61E-2</v>
      </c>
      <c r="O144" s="85">
        <v>312.8211</v>
      </c>
      <c r="P144" s="85">
        <v>4.82E-2</v>
      </c>
      <c r="Q144" s="85">
        <v>0.69750000000000001</v>
      </c>
      <c r="R144" s="85">
        <v>0.97399999999999998</v>
      </c>
      <c r="S144" s="85">
        <v>0.63870000000000005</v>
      </c>
      <c r="T144" s="85">
        <v>2.35E-2</v>
      </c>
      <c r="U144" s="101">
        <v>225.7766</v>
      </c>
      <c r="V144" s="85">
        <v>5.6308999999999996</v>
      </c>
      <c r="W144" s="85">
        <v>4.1165000000000003</v>
      </c>
      <c r="X144" s="85">
        <v>-3.0000000000000001E-3</v>
      </c>
      <c r="Y144" s="85">
        <v>1.6543000000000001</v>
      </c>
      <c r="Z144" s="85">
        <v>0.1186</v>
      </c>
      <c r="AA144" s="85">
        <v>-6.3E-3</v>
      </c>
      <c r="AB144" s="85">
        <v>0.44950000000000001</v>
      </c>
      <c r="AC144" s="85">
        <v>3.0200000000000001E-2</v>
      </c>
      <c r="AD144" s="85">
        <v>9.0800000000000006E-2</v>
      </c>
      <c r="AE144" s="85">
        <v>2.9600000000000001E-2</v>
      </c>
      <c r="AF144" s="86">
        <v>2.23E-2</v>
      </c>
    </row>
    <row r="145" spans="1:32" x14ac:dyDescent="0.4">
      <c r="A145" s="82" t="s">
        <v>546</v>
      </c>
      <c r="B145" s="83" t="s">
        <v>166</v>
      </c>
      <c r="C145" s="84">
        <v>45530.613819444443</v>
      </c>
      <c r="D145" s="85">
        <v>1.77E-2</v>
      </c>
      <c r="E145" s="101">
        <v>234.80510000000001</v>
      </c>
      <c r="F145" s="85">
        <v>0.51300000000000001</v>
      </c>
      <c r="G145" s="85">
        <v>9.3600000000000003E-2</v>
      </c>
      <c r="H145" s="85">
        <v>0.47970000000000002</v>
      </c>
      <c r="I145" s="85">
        <v>9.5699999999999993E-2</v>
      </c>
      <c r="J145" s="85">
        <v>2.6294</v>
      </c>
      <c r="K145" s="85">
        <v>0.19550000000000001</v>
      </c>
      <c r="L145" s="85">
        <v>0.86370000000000002</v>
      </c>
      <c r="M145" s="85">
        <v>0.61140000000000005</v>
      </c>
      <c r="N145" s="85">
        <v>0.54790000000000005</v>
      </c>
      <c r="O145" s="85">
        <v>325.67840000000001</v>
      </c>
      <c r="P145" s="85">
        <v>0.98450000000000004</v>
      </c>
      <c r="Q145" s="85">
        <v>0.73729999999999996</v>
      </c>
      <c r="R145" s="85">
        <v>1.9879</v>
      </c>
      <c r="S145" s="85">
        <v>0.84009999999999996</v>
      </c>
      <c r="T145" s="85">
        <v>0.2114</v>
      </c>
      <c r="U145" s="101">
        <v>203.6696</v>
      </c>
      <c r="V145" s="85">
        <v>6.4576000000000002</v>
      </c>
      <c r="W145" s="85">
        <v>4.7126000000000001</v>
      </c>
      <c r="X145" s="85">
        <v>0.48759999999999998</v>
      </c>
      <c r="Y145" s="85">
        <v>2.238</v>
      </c>
      <c r="Z145" s="85">
        <v>0.61990000000000001</v>
      </c>
      <c r="AA145" s="85">
        <v>0.46589999999999998</v>
      </c>
      <c r="AB145" s="85">
        <v>0.79339999999999999</v>
      </c>
      <c r="AC145" s="85">
        <v>0.2261</v>
      </c>
      <c r="AD145" s="85">
        <v>0.2989</v>
      </c>
      <c r="AE145" s="85">
        <v>0.53439999999999999</v>
      </c>
      <c r="AF145" s="86">
        <v>0.2248</v>
      </c>
    </row>
    <row r="146" spans="1:32" s="100" customFormat="1" x14ac:dyDescent="0.4">
      <c r="A146" s="96" t="s">
        <v>624</v>
      </c>
      <c r="B146" s="97"/>
      <c r="C146" s="97"/>
      <c r="D146" s="97">
        <f>(D145-D144)/(2/100)</f>
        <v>0.91</v>
      </c>
      <c r="E146" s="97">
        <f>(E145-E144)/(100/100)</f>
        <v>12.638200000000012</v>
      </c>
      <c r="F146" s="97">
        <f>(F145-F144)/(50/100)</f>
        <v>0.99640000000000006</v>
      </c>
      <c r="G146" s="97">
        <f>(G145-G144)/(10/100)</f>
        <v>0.98899999999999999</v>
      </c>
      <c r="H146" s="97">
        <f>(H145-H144)/(50/100)</f>
        <v>0.94700000000000006</v>
      </c>
      <c r="I146" s="97">
        <f>(I145-I144)/(10/100)</f>
        <v>0.95899999999999996</v>
      </c>
      <c r="J146" s="97">
        <f>(J145-J144)/(100/100)</f>
        <v>0.9012</v>
      </c>
      <c r="K146" s="97">
        <f>(K145-K144)/(20/100)</f>
        <v>0.97850000000000004</v>
      </c>
      <c r="L146" s="97">
        <f>(L145-L144)/(100/100)</f>
        <v>0.86860000000000004</v>
      </c>
      <c r="M146" s="97">
        <f>(M145-M144)/(50/100)</f>
        <v>0.99960000000000004</v>
      </c>
      <c r="N146" s="97">
        <f>(N145-N144)/(50/100)</f>
        <v>1.0236000000000001</v>
      </c>
      <c r="O146" s="97">
        <f>(O145-O144)/(100/100)</f>
        <v>12.857300000000009</v>
      </c>
      <c r="P146" s="97">
        <f>(P145-P144/(100/100))</f>
        <v>0.93630000000000002</v>
      </c>
      <c r="Q146" s="97"/>
      <c r="R146" s="97">
        <f>(R145-R144)/(100/100)</f>
        <v>1.0139</v>
      </c>
      <c r="S146" s="97">
        <f>(S145-S144)/(20/100)</f>
        <v>1.0069999999999995</v>
      </c>
      <c r="T146" s="97">
        <f>(T145-T144)/(20/100)</f>
        <v>0.9395</v>
      </c>
      <c r="U146" s="97">
        <f>(U145-U144)/(100/100)</f>
        <v>-22.106999999999999</v>
      </c>
      <c r="V146" s="97">
        <f>(V145-V144)/(50/100)</f>
        <v>1.6534000000000013</v>
      </c>
      <c r="W146" s="98">
        <f>(W145-W144)/(20/100)</f>
        <v>2.9804999999999993</v>
      </c>
      <c r="X146" s="97">
        <f>(X145-X144)/(50/100)</f>
        <v>0.98119999999999996</v>
      </c>
      <c r="Y146" s="97">
        <f>(Y145-Y144)/(50/100)</f>
        <v>1.1673999999999998</v>
      </c>
      <c r="Z146" s="97">
        <f>(Z145-Z144)/(50/100)</f>
        <v>1.0025999999999999</v>
      </c>
      <c r="AA146" s="97">
        <f>(AA145-AA144)/(50/100)</f>
        <v>0.94439999999999991</v>
      </c>
      <c r="AB146" s="97">
        <f>(AB145-AB144)/(20/100)</f>
        <v>1.7194999999999998</v>
      </c>
      <c r="AC146" s="97">
        <f>(AC145-AC144)/(20/100)</f>
        <v>0.97949999999999993</v>
      </c>
      <c r="AD146" s="97">
        <f>(AD145-AD144)/(20/100)</f>
        <v>1.0405</v>
      </c>
      <c r="AE146" s="97">
        <f>(AE145-AE144)/(50/100)</f>
        <v>1.0096000000000001</v>
      </c>
      <c r="AF146" s="99">
        <f>(AF145-AF144)/(20/100)</f>
        <v>1.0125</v>
      </c>
    </row>
    <row r="147" spans="1:32" x14ac:dyDescent="0.4">
      <c r="A147" s="82" t="s">
        <v>549</v>
      </c>
      <c r="B147" s="83" t="s">
        <v>166</v>
      </c>
      <c r="C147" s="84">
        <v>45530.615567129629</v>
      </c>
      <c r="D147" s="85">
        <v>-4.0000000000000002E-4</v>
      </c>
      <c r="E147" s="85">
        <v>113.0727</v>
      </c>
      <c r="F147" s="85">
        <v>9.4000000000000004E-3</v>
      </c>
      <c r="G147" s="85">
        <v>-7.7999999999999996E-3</v>
      </c>
      <c r="H147" s="85">
        <v>3.2000000000000002E-3</v>
      </c>
      <c r="I147" s="85">
        <v>-2.9999999999999997E-4</v>
      </c>
      <c r="J147" s="85">
        <v>0.77359999999999995</v>
      </c>
      <c r="K147" s="85">
        <v>-5.9999999999999995E-4</v>
      </c>
      <c r="L147" s="85">
        <v>-1.2999999999999999E-3</v>
      </c>
      <c r="M147" s="85">
        <v>5.6599999999999998E-2</v>
      </c>
      <c r="N147" s="85">
        <v>1.9800000000000002E-2</v>
      </c>
      <c r="O147" s="85">
        <v>157.20760000000001</v>
      </c>
      <c r="P147" s="85">
        <v>5.3900000000000003E-2</v>
      </c>
      <c r="Q147" s="85">
        <v>0.34839999999999999</v>
      </c>
      <c r="R147" s="85">
        <v>0.47799999999999998</v>
      </c>
      <c r="S147" s="85">
        <v>0.31790000000000002</v>
      </c>
      <c r="T147" s="85">
        <v>1.3100000000000001E-2</v>
      </c>
      <c r="U147" s="101">
        <v>104.54989999999999</v>
      </c>
      <c r="V147" s="85">
        <v>2.9018000000000002</v>
      </c>
      <c r="W147" s="85">
        <v>2.0947</v>
      </c>
      <c r="X147" s="85">
        <v>-1.6000000000000001E-3</v>
      </c>
      <c r="Y147" s="85">
        <v>0.81720000000000004</v>
      </c>
      <c r="Z147" s="85">
        <v>0.1133</v>
      </c>
      <c r="AA147" s="85">
        <v>3.0000000000000001E-3</v>
      </c>
      <c r="AB147" s="85">
        <v>0.21959999999999999</v>
      </c>
      <c r="AC147" s="85">
        <v>1.4800000000000001E-2</v>
      </c>
      <c r="AD147" s="85">
        <v>4.4900000000000002E-2</v>
      </c>
      <c r="AE147" s="85">
        <v>1.37E-2</v>
      </c>
      <c r="AF147" s="86">
        <v>1.55E-2</v>
      </c>
    </row>
    <row r="148" spans="1:32" x14ac:dyDescent="0.4">
      <c r="A148" s="82" t="s">
        <v>550</v>
      </c>
      <c r="B148" s="83" t="s">
        <v>166</v>
      </c>
      <c r="C148" s="84">
        <v>45530.617303240739</v>
      </c>
      <c r="D148" s="85">
        <v>-4.0000000000000002E-4</v>
      </c>
      <c r="E148" s="85">
        <v>117.2993</v>
      </c>
      <c r="F148" s="85">
        <v>4.1999999999999997E-3</v>
      </c>
      <c r="G148" s="85">
        <v>-8.8000000000000005E-3</v>
      </c>
      <c r="H148" s="85">
        <v>3.3E-3</v>
      </c>
      <c r="I148" s="85">
        <v>-2.0000000000000001E-4</v>
      </c>
      <c r="J148" s="85">
        <v>0.76190000000000002</v>
      </c>
      <c r="K148" s="85">
        <v>-8.0000000000000004E-4</v>
      </c>
      <c r="L148" s="85">
        <v>-2.3E-3</v>
      </c>
      <c r="M148" s="85">
        <v>5.8900000000000001E-2</v>
      </c>
      <c r="N148" s="85">
        <v>2.1700000000000001E-2</v>
      </c>
      <c r="O148" s="85">
        <v>162.6867</v>
      </c>
      <c r="P148" s="85">
        <v>3.85E-2</v>
      </c>
      <c r="Q148" s="85">
        <v>0.36399999999999999</v>
      </c>
      <c r="R148" s="85">
        <v>0.49020000000000002</v>
      </c>
      <c r="S148" s="85">
        <v>0.32769999999999999</v>
      </c>
      <c r="T148" s="85">
        <v>0.01</v>
      </c>
      <c r="U148" s="85">
        <v>96.364800000000002</v>
      </c>
      <c r="V148" s="85">
        <v>2.8727</v>
      </c>
      <c r="W148" s="85">
        <v>2.1661000000000001</v>
      </c>
      <c r="X148" s="85">
        <v>-3.0000000000000001E-3</v>
      </c>
      <c r="Y148" s="85">
        <v>0.84</v>
      </c>
      <c r="Z148" s="85">
        <v>0.1135</v>
      </c>
      <c r="AA148" s="85">
        <v>2.3E-3</v>
      </c>
      <c r="AB148" s="85">
        <v>0.24129999999999999</v>
      </c>
      <c r="AC148" s="85">
        <v>1.4999999999999999E-2</v>
      </c>
      <c r="AD148" s="85">
        <v>4.6100000000000002E-2</v>
      </c>
      <c r="AE148" s="85">
        <v>1.4500000000000001E-2</v>
      </c>
      <c r="AF148" s="86">
        <v>1.8200000000000001E-2</v>
      </c>
    </row>
    <row r="149" spans="1:32" x14ac:dyDescent="0.4">
      <c r="A149" s="82" t="s">
        <v>551</v>
      </c>
      <c r="B149" s="83" t="s">
        <v>166</v>
      </c>
      <c r="C149" s="84">
        <v>45530.619050925925</v>
      </c>
      <c r="D149" s="85">
        <v>-6.9999999999999999E-4</v>
      </c>
      <c r="E149" s="85">
        <v>109.6709</v>
      </c>
      <c r="F149" s="85">
        <v>5.4000000000000003E-3</v>
      </c>
      <c r="G149" s="85">
        <v>-8.2000000000000007E-3</v>
      </c>
      <c r="H149" s="85">
        <v>3.2000000000000002E-3</v>
      </c>
      <c r="I149" s="85">
        <v>-2.0000000000000001E-4</v>
      </c>
      <c r="J149" s="85">
        <v>0.78480000000000005</v>
      </c>
      <c r="K149" s="85">
        <v>-1E-3</v>
      </c>
      <c r="L149" s="85">
        <v>-2.5000000000000001E-3</v>
      </c>
      <c r="M149" s="85">
        <v>5.4800000000000001E-2</v>
      </c>
      <c r="N149" s="85">
        <v>1.7299999999999999E-2</v>
      </c>
      <c r="O149" s="85">
        <v>154.85</v>
      </c>
      <c r="P149" s="85">
        <v>3.3099999999999997E-2</v>
      </c>
      <c r="Q149" s="85">
        <v>0.34060000000000001</v>
      </c>
      <c r="R149" s="85">
        <v>0.46560000000000001</v>
      </c>
      <c r="S149" s="85">
        <v>0.31519999999999998</v>
      </c>
      <c r="T149" s="85">
        <v>7.1999999999999998E-3</v>
      </c>
      <c r="U149" s="101">
        <v>112.095</v>
      </c>
      <c r="V149" s="85">
        <v>2.7576999999999998</v>
      </c>
      <c r="W149" s="85">
        <v>1.9912000000000001</v>
      </c>
      <c r="X149" s="85">
        <v>-4.1999999999999997E-3</v>
      </c>
      <c r="Y149" s="85">
        <v>0.7833</v>
      </c>
      <c r="Z149" s="85">
        <v>0.111</v>
      </c>
      <c r="AA149" s="85">
        <v>-4.8999999999999998E-3</v>
      </c>
      <c r="AB149" s="85">
        <v>0.19789999999999999</v>
      </c>
      <c r="AC149" s="85">
        <v>1.4800000000000001E-2</v>
      </c>
      <c r="AD149" s="85">
        <v>4.3999999999999997E-2</v>
      </c>
      <c r="AE149" s="85">
        <v>1.3100000000000001E-2</v>
      </c>
      <c r="AF149" s="86">
        <v>1.18E-2</v>
      </c>
    </row>
    <row r="150" spans="1:32" x14ac:dyDescent="0.4">
      <c r="A150" s="82" t="s">
        <v>553</v>
      </c>
      <c r="B150" s="83" t="s">
        <v>166</v>
      </c>
      <c r="C150" s="84">
        <v>45530.620787037034</v>
      </c>
      <c r="D150" s="85">
        <v>-2.9999999999999997E-4</v>
      </c>
      <c r="E150" s="85">
        <v>109.712</v>
      </c>
      <c r="F150" s="85">
        <v>4.4999999999999997E-3</v>
      </c>
      <c r="G150" s="85">
        <v>-1.0200000000000001E-2</v>
      </c>
      <c r="H150" s="85">
        <v>3.0999999999999999E-3</v>
      </c>
      <c r="I150" s="85">
        <v>-2.0000000000000001E-4</v>
      </c>
      <c r="J150" s="85">
        <v>0.78059999999999996</v>
      </c>
      <c r="K150" s="85">
        <v>-5.0000000000000001E-4</v>
      </c>
      <c r="L150" s="85">
        <v>-2.3999999999999998E-3</v>
      </c>
      <c r="M150" s="85">
        <v>5.5100000000000003E-2</v>
      </c>
      <c r="N150" s="85">
        <v>1.66E-2</v>
      </c>
      <c r="O150" s="85">
        <v>155.84350000000001</v>
      </c>
      <c r="P150" s="85">
        <v>3.4799999999999998E-2</v>
      </c>
      <c r="Q150" s="85">
        <v>0.33800000000000002</v>
      </c>
      <c r="R150" s="85">
        <v>0.46439999999999998</v>
      </c>
      <c r="S150" s="85">
        <v>0.31569999999999998</v>
      </c>
      <c r="T150" s="85">
        <v>7.6E-3</v>
      </c>
      <c r="U150" s="101">
        <v>109.0459</v>
      </c>
      <c r="V150" s="85">
        <v>2.7372000000000001</v>
      </c>
      <c r="W150" s="85">
        <v>1.9422999999999999</v>
      </c>
      <c r="X150" s="85">
        <v>-3.8E-3</v>
      </c>
      <c r="Y150" s="85">
        <v>0.77739999999999998</v>
      </c>
      <c r="Z150" s="85">
        <v>0.11219999999999999</v>
      </c>
      <c r="AA150" s="85">
        <v>-6.4999999999999997E-3</v>
      </c>
      <c r="AB150" s="85">
        <v>0.1749</v>
      </c>
      <c r="AC150" s="85">
        <v>1.46E-2</v>
      </c>
      <c r="AD150" s="85">
        <v>4.41E-2</v>
      </c>
      <c r="AE150" s="85">
        <v>1.2800000000000001E-2</v>
      </c>
      <c r="AF150" s="86">
        <v>9.4000000000000004E-3</v>
      </c>
    </row>
    <row r="151" spans="1:32" x14ac:dyDescent="0.4">
      <c r="A151" s="87" t="s">
        <v>623</v>
      </c>
      <c r="B151" s="93"/>
      <c r="C151" s="93"/>
      <c r="D151" s="94">
        <f t="shared" ref="D151:P151" si="21">(ABS((D149-D150)/((D149+D150)/2)))</f>
        <v>0.8</v>
      </c>
      <c r="E151" s="94">
        <f t="shared" si="21"/>
        <v>3.7468736168589381E-4</v>
      </c>
      <c r="F151" s="94">
        <f t="shared" si="21"/>
        <v>0.18181818181818196</v>
      </c>
      <c r="G151" s="94">
        <f t="shared" si="21"/>
        <v>0.21739130434782611</v>
      </c>
      <c r="H151" s="94">
        <f t="shared" si="21"/>
        <v>3.1746031746031828E-2</v>
      </c>
      <c r="I151" s="94">
        <f t="shared" si="21"/>
        <v>0</v>
      </c>
      <c r="J151" s="94">
        <f t="shared" si="21"/>
        <v>5.3660406285934497E-3</v>
      </c>
      <c r="K151" s="94">
        <f t="shared" si="21"/>
        <v>0.66666666666666663</v>
      </c>
      <c r="L151" s="94">
        <f t="shared" si="21"/>
        <v>4.0816326530612353E-2</v>
      </c>
      <c r="M151" s="94">
        <f t="shared" si="21"/>
        <v>5.4595086442220499E-3</v>
      </c>
      <c r="N151" s="94">
        <f t="shared" si="21"/>
        <v>4.1297935103244796E-2</v>
      </c>
      <c r="O151" s="94">
        <f t="shared" si="21"/>
        <v>6.3953703569595869E-3</v>
      </c>
      <c r="P151" s="94">
        <f t="shared" si="21"/>
        <v>5.0073637702503691E-2</v>
      </c>
      <c r="Q151" s="94">
        <f>(ABS((61-62)/((61+62)/2)))</f>
        <v>1.6260162601626018E-2</v>
      </c>
      <c r="R151" s="94">
        <f t="shared" ref="R151:AF151" si="22">(ABS((R149-R150)/((R149+R150)/2)))</f>
        <v>2.5806451612903967E-3</v>
      </c>
      <c r="S151" s="94">
        <f t="shared" si="22"/>
        <v>1.5850372483753382E-3</v>
      </c>
      <c r="T151" s="94">
        <f t="shared" si="22"/>
        <v>5.4054054054054078E-2</v>
      </c>
      <c r="U151" s="94">
        <f t="shared" si="22"/>
        <v>2.7576083845186446E-2</v>
      </c>
      <c r="V151" s="94">
        <f t="shared" si="22"/>
        <v>7.4614642668655454E-3</v>
      </c>
      <c r="W151" s="94">
        <f t="shared" si="22"/>
        <v>2.4863353247743823E-2</v>
      </c>
      <c r="X151" s="94">
        <f t="shared" si="22"/>
        <v>9.9999999999999936E-2</v>
      </c>
      <c r="Y151" s="94">
        <f t="shared" si="22"/>
        <v>7.5607099378484227E-3</v>
      </c>
      <c r="Z151" s="94">
        <f t="shared" si="22"/>
        <v>1.0752688172042946E-2</v>
      </c>
      <c r="AA151" s="94">
        <f t="shared" si="22"/>
        <v>0.2807017543859649</v>
      </c>
      <c r="AB151" s="94">
        <f t="shared" si="22"/>
        <v>0.12339055793991412</v>
      </c>
      <c r="AC151" s="94">
        <f t="shared" si="22"/>
        <v>1.3605442176870782E-2</v>
      </c>
      <c r="AD151" s="94">
        <f t="shared" si="22"/>
        <v>2.2701475595914384E-3</v>
      </c>
      <c r="AE151" s="94">
        <f t="shared" si="22"/>
        <v>2.3166023166023161E-2</v>
      </c>
      <c r="AF151" s="95">
        <f t="shared" si="22"/>
        <v>0.22641509433962259</v>
      </c>
    </row>
    <row r="152" spans="1:32" x14ac:dyDescent="0.4">
      <c r="A152" s="82" t="s">
        <v>554</v>
      </c>
      <c r="B152" s="83" t="s">
        <v>166</v>
      </c>
      <c r="C152" s="84">
        <v>45530.622523148151</v>
      </c>
      <c r="D152" s="85">
        <v>8.0999999999999996E-3</v>
      </c>
      <c r="E152" s="85">
        <v>117.4829</v>
      </c>
      <c r="F152" s="85">
        <v>0.25059999999999999</v>
      </c>
      <c r="G152" s="85">
        <v>3.9699999999999999E-2</v>
      </c>
      <c r="H152" s="85">
        <v>0.2374</v>
      </c>
      <c r="I152" s="85">
        <v>4.7100000000000003E-2</v>
      </c>
      <c r="J152" s="85">
        <v>1.2405999999999999</v>
      </c>
      <c r="K152" s="85">
        <v>9.6000000000000002E-2</v>
      </c>
      <c r="L152" s="85">
        <v>0.42849999999999999</v>
      </c>
      <c r="M152" s="85">
        <v>0.30130000000000001</v>
      </c>
      <c r="N152" s="85">
        <v>0.2646</v>
      </c>
      <c r="O152" s="85">
        <v>162.49930000000001</v>
      </c>
      <c r="P152" s="85">
        <v>0.4662</v>
      </c>
      <c r="Q152" s="85">
        <v>0.37009999999999998</v>
      </c>
      <c r="R152" s="85">
        <v>0.97330000000000005</v>
      </c>
      <c r="S152" s="85">
        <v>0.41930000000000001</v>
      </c>
      <c r="T152" s="85">
        <v>9.69E-2</v>
      </c>
      <c r="U152" s="101">
        <v>102.1224</v>
      </c>
      <c r="V152" s="85">
        <v>3.1970000000000001</v>
      </c>
      <c r="W152" s="85">
        <v>2.3098000000000001</v>
      </c>
      <c r="X152" s="85">
        <v>0.23669999999999999</v>
      </c>
      <c r="Y152" s="85">
        <v>1.0935999999999999</v>
      </c>
      <c r="Z152" s="85">
        <v>0.34050000000000002</v>
      </c>
      <c r="AA152" s="85">
        <v>0.22309999999999999</v>
      </c>
      <c r="AB152" s="85">
        <v>0.35270000000000001</v>
      </c>
      <c r="AC152" s="85">
        <v>0.1118</v>
      </c>
      <c r="AD152" s="85">
        <v>0.14649999999999999</v>
      </c>
      <c r="AE152" s="85">
        <v>0.26279999999999998</v>
      </c>
      <c r="AF152" s="86">
        <v>0.1115</v>
      </c>
    </row>
    <row r="153" spans="1:32" x14ac:dyDescent="0.4">
      <c r="A153" s="82" t="s">
        <v>555</v>
      </c>
      <c r="B153" s="83" t="s">
        <v>166</v>
      </c>
      <c r="C153" s="84">
        <v>45530.624259259261</v>
      </c>
      <c r="D153" s="85">
        <v>8.3999999999999995E-3</v>
      </c>
      <c r="E153" s="85">
        <v>118.00539999999999</v>
      </c>
      <c r="F153" s="85">
        <v>0.2525</v>
      </c>
      <c r="G153" s="85">
        <v>3.9600000000000003E-2</v>
      </c>
      <c r="H153" s="85">
        <v>0.2384</v>
      </c>
      <c r="I153" s="85">
        <v>4.7399999999999998E-2</v>
      </c>
      <c r="J153" s="85">
        <v>1.2392000000000001</v>
      </c>
      <c r="K153" s="85">
        <v>9.5799999999999996E-2</v>
      </c>
      <c r="L153" s="85">
        <v>0.42370000000000002</v>
      </c>
      <c r="M153" s="85">
        <v>0.30009999999999998</v>
      </c>
      <c r="N153" s="85">
        <v>0.26300000000000001</v>
      </c>
      <c r="O153" s="85">
        <v>163.81</v>
      </c>
      <c r="P153" s="85">
        <v>0.48799999999999999</v>
      </c>
      <c r="Q153" s="85">
        <v>0.36609999999999998</v>
      </c>
      <c r="R153" s="85">
        <v>0.97019999999999995</v>
      </c>
      <c r="S153" s="85">
        <v>0.42180000000000001</v>
      </c>
      <c r="T153" s="85">
        <v>9.8500000000000004E-2</v>
      </c>
      <c r="U153" s="101">
        <v>102.0909</v>
      </c>
      <c r="V153" s="85">
        <v>3.1913999999999998</v>
      </c>
      <c r="W153" s="85">
        <v>2.3168000000000002</v>
      </c>
      <c r="X153" s="85">
        <v>0.2344</v>
      </c>
      <c r="Y153" s="85">
        <v>1.0871999999999999</v>
      </c>
      <c r="Z153" s="85">
        <v>0.3377</v>
      </c>
      <c r="AA153" s="85">
        <v>0.23169999999999999</v>
      </c>
      <c r="AB153" s="85">
        <v>0.3553</v>
      </c>
      <c r="AC153" s="85">
        <v>0.11219999999999999</v>
      </c>
      <c r="AD153" s="85">
        <v>0.1467</v>
      </c>
      <c r="AE153" s="85">
        <v>0.2611</v>
      </c>
      <c r="AF153" s="86">
        <v>0.11169999999999999</v>
      </c>
    </row>
    <row r="154" spans="1:32" x14ac:dyDescent="0.4">
      <c r="A154" s="87" t="s">
        <v>623</v>
      </c>
      <c r="B154" s="93"/>
      <c r="C154" s="93"/>
      <c r="D154" s="94">
        <f t="shared" ref="D154:P154" si="23">(ABS((D152-D153)/((D152+D153)/2)))</f>
        <v>3.6363636363636355E-2</v>
      </c>
      <c r="E154" s="94">
        <f t="shared" si="23"/>
        <v>4.4375877697532644E-3</v>
      </c>
      <c r="F154" s="94">
        <f t="shared" si="23"/>
        <v>7.5531703438680691E-3</v>
      </c>
      <c r="G154" s="94">
        <f t="shared" si="23"/>
        <v>2.5220680958384844E-3</v>
      </c>
      <c r="H154" s="94">
        <f t="shared" si="23"/>
        <v>4.2034468263976495E-3</v>
      </c>
      <c r="I154" s="94">
        <f t="shared" si="23"/>
        <v>6.3492063492062373E-3</v>
      </c>
      <c r="J154" s="94">
        <f t="shared" si="23"/>
        <v>1.1291233163963593E-3</v>
      </c>
      <c r="K154" s="94">
        <f t="shared" si="23"/>
        <v>2.0855057351408315E-3</v>
      </c>
      <c r="L154" s="94">
        <f t="shared" si="23"/>
        <v>1.1264961276695542E-2</v>
      </c>
      <c r="M154" s="94">
        <f t="shared" si="23"/>
        <v>3.990688393748036E-3</v>
      </c>
      <c r="N154" s="94">
        <f t="shared" si="23"/>
        <v>6.0652009097800991E-3</v>
      </c>
      <c r="O154" s="94">
        <f t="shared" si="23"/>
        <v>8.0334823432859376E-3</v>
      </c>
      <c r="P154" s="94">
        <f t="shared" si="23"/>
        <v>4.5692726891636948E-2</v>
      </c>
      <c r="Q154" s="94">
        <f>(ABS((61-62)/((61+62)/2)))</f>
        <v>1.6260162601626018E-2</v>
      </c>
      <c r="R154" s="94">
        <f t="shared" ref="R154:AF154" si="24">(ABS((R152-R153)/((R152+R153)/2)))</f>
        <v>3.1901209158735301E-3</v>
      </c>
      <c r="S154" s="94">
        <f t="shared" si="24"/>
        <v>5.944596361907032E-3</v>
      </c>
      <c r="T154" s="94">
        <f t="shared" si="24"/>
        <v>1.6376663254861864E-2</v>
      </c>
      <c r="U154" s="94">
        <f t="shared" si="24"/>
        <v>3.0850096443271898E-4</v>
      </c>
      <c r="V154" s="94">
        <f t="shared" si="24"/>
        <v>1.7531776344625483E-3</v>
      </c>
      <c r="W154" s="94">
        <f t="shared" si="24"/>
        <v>3.0259802014438756E-3</v>
      </c>
      <c r="X154" s="94">
        <f t="shared" si="24"/>
        <v>9.7643812354064816E-3</v>
      </c>
      <c r="Y154" s="94">
        <f t="shared" si="24"/>
        <v>5.8694057226705452E-3</v>
      </c>
      <c r="Z154" s="94">
        <f t="shared" si="24"/>
        <v>8.2571512828075039E-3</v>
      </c>
      <c r="AA154" s="94">
        <f t="shared" si="24"/>
        <v>3.7818821459982395E-2</v>
      </c>
      <c r="AB154" s="94">
        <f t="shared" si="24"/>
        <v>7.3446327683615578E-3</v>
      </c>
      <c r="AC154" s="94">
        <f t="shared" si="24"/>
        <v>3.5714285714285501E-3</v>
      </c>
      <c r="AD154" s="94">
        <f t="shared" si="24"/>
        <v>1.3642564802183201E-3</v>
      </c>
      <c r="AE154" s="94">
        <f t="shared" si="24"/>
        <v>6.4897881275051694E-3</v>
      </c>
      <c r="AF154" s="95">
        <f t="shared" si="24"/>
        <v>1.7921146953404287E-3</v>
      </c>
    </row>
    <row r="155" spans="1:32" x14ac:dyDescent="0.4">
      <c r="A155" s="82" t="s">
        <v>549</v>
      </c>
      <c r="B155" s="83" t="s">
        <v>166</v>
      </c>
      <c r="C155" s="84">
        <v>45530.615567129629</v>
      </c>
      <c r="D155" s="85">
        <v>-4.0000000000000002E-4</v>
      </c>
      <c r="E155" s="85">
        <v>113.0727</v>
      </c>
      <c r="F155" s="85">
        <v>9.4000000000000004E-3</v>
      </c>
      <c r="G155" s="85">
        <v>-7.7999999999999996E-3</v>
      </c>
      <c r="H155" s="85">
        <v>3.2000000000000002E-3</v>
      </c>
      <c r="I155" s="85">
        <v>-2.9999999999999997E-4</v>
      </c>
      <c r="J155" s="85">
        <v>0.77359999999999995</v>
      </c>
      <c r="K155" s="85">
        <v>-5.9999999999999995E-4</v>
      </c>
      <c r="L155" s="85">
        <v>-1.2999999999999999E-3</v>
      </c>
      <c r="M155" s="85">
        <v>5.6599999999999998E-2</v>
      </c>
      <c r="N155" s="85">
        <v>1.9800000000000002E-2</v>
      </c>
      <c r="O155" s="85">
        <v>157.20760000000001</v>
      </c>
      <c r="P155" s="85">
        <v>5.3900000000000003E-2</v>
      </c>
      <c r="Q155" s="85">
        <v>0.34839999999999999</v>
      </c>
      <c r="R155" s="85">
        <v>0.47799999999999998</v>
      </c>
      <c r="S155" s="85">
        <v>0.31790000000000002</v>
      </c>
      <c r="T155" s="85">
        <v>1.3100000000000001E-2</v>
      </c>
      <c r="U155" s="101">
        <v>104.54989999999999</v>
      </c>
      <c r="V155" s="85">
        <v>2.9018000000000002</v>
      </c>
      <c r="W155" s="85">
        <v>2.0947</v>
      </c>
      <c r="X155" s="85">
        <v>-1.6000000000000001E-3</v>
      </c>
      <c r="Y155" s="85">
        <v>0.81720000000000004</v>
      </c>
      <c r="Z155" s="85">
        <v>0.1133</v>
      </c>
      <c r="AA155" s="85">
        <v>3.0000000000000001E-3</v>
      </c>
      <c r="AB155" s="85">
        <v>0.21959999999999999</v>
      </c>
      <c r="AC155" s="85">
        <v>1.4800000000000001E-2</v>
      </c>
      <c r="AD155" s="85">
        <v>4.4900000000000002E-2</v>
      </c>
      <c r="AE155" s="85">
        <v>1.37E-2</v>
      </c>
      <c r="AF155" s="86">
        <v>1.55E-2</v>
      </c>
    </row>
    <row r="156" spans="1:32" x14ac:dyDescent="0.4">
      <c r="A156" s="82" t="s">
        <v>554</v>
      </c>
      <c r="B156" s="83" t="s">
        <v>166</v>
      </c>
      <c r="C156" s="84">
        <v>45530.622523148151</v>
      </c>
      <c r="D156" s="85">
        <v>8.0999999999999996E-3</v>
      </c>
      <c r="E156" s="85">
        <v>117.4829</v>
      </c>
      <c r="F156" s="85">
        <v>0.25059999999999999</v>
      </c>
      <c r="G156" s="85">
        <v>3.9699999999999999E-2</v>
      </c>
      <c r="H156" s="85">
        <v>0.2374</v>
      </c>
      <c r="I156" s="85">
        <v>4.7100000000000003E-2</v>
      </c>
      <c r="J156" s="85">
        <v>1.2405999999999999</v>
      </c>
      <c r="K156" s="85">
        <v>9.6000000000000002E-2</v>
      </c>
      <c r="L156" s="85">
        <v>0.42849999999999999</v>
      </c>
      <c r="M156" s="85">
        <v>0.30130000000000001</v>
      </c>
      <c r="N156" s="85">
        <v>0.2646</v>
      </c>
      <c r="O156" s="85">
        <v>162.49930000000001</v>
      </c>
      <c r="P156" s="85">
        <v>0.4662</v>
      </c>
      <c r="Q156" s="85">
        <v>0.37009999999999998</v>
      </c>
      <c r="R156" s="85">
        <v>0.97330000000000005</v>
      </c>
      <c r="S156" s="85">
        <v>0.41930000000000001</v>
      </c>
      <c r="T156" s="85">
        <v>9.69E-2</v>
      </c>
      <c r="U156" s="101">
        <v>102.1224</v>
      </c>
      <c r="V156" s="85">
        <v>3.1970000000000001</v>
      </c>
      <c r="W156" s="85">
        <v>2.3098000000000001</v>
      </c>
      <c r="X156" s="85">
        <v>0.23669999999999999</v>
      </c>
      <c r="Y156" s="85">
        <v>1.0935999999999999</v>
      </c>
      <c r="Z156" s="85">
        <v>0.34050000000000002</v>
      </c>
      <c r="AA156" s="85">
        <v>0.22309999999999999</v>
      </c>
      <c r="AB156" s="85">
        <v>0.35270000000000001</v>
      </c>
      <c r="AC156" s="85">
        <v>0.1118</v>
      </c>
      <c r="AD156" s="85">
        <v>0.14649999999999999</v>
      </c>
      <c r="AE156" s="85">
        <v>0.26279999999999998</v>
      </c>
      <c r="AF156" s="86">
        <v>0.1115</v>
      </c>
    </row>
    <row r="157" spans="1:32" s="100" customFormat="1" x14ac:dyDescent="0.4">
      <c r="A157" s="96" t="s">
        <v>624</v>
      </c>
      <c r="B157" s="97"/>
      <c r="C157" s="97"/>
      <c r="D157" s="97">
        <f>(D156-D155)/(2/200)</f>
        <v>0.84999999999999987</v>
      </c>
      <c r="E157" s="97">
        <f>(E156-E155)/(100/200)</f>
        <v>8.8204000000000065</v>
      </c>
      <c r="F157" s="97">
        <f>(F156-F155)/(50/200)</f>
        <v>0.96479999999999999</v>
      </c>
      <c r="G157" s="97">
        <f>(G156-G155)/(10/200)</f>
        <v>0.95</v>
      </c>
      <c r="H157" s="97">
        <f>(H156-H155)/(50/200)</f>
        <v>0.93679999999999997</v>
      </c>
      <c r="I157" s="97">
        <f>(I156-I155)/(10/200)</f>
        <v>0.94800000000000006</v>
      </c>
      <c r="J157" s="97">
        <f>(J156-J155)/(100/200)</f>
        <v>0.93399999999999994</v>
      </c>
      <c r="K157" s="97">
        <f>(K156-K155)/(20/200)</f>
        <v>0.96599999999999997</v>
      </c>
      <c r="L157" s="97">
        <f>(L156-L155)/(100/200)</f>
        <v>0.85960000000000003</v>
      </c>
      <c r="M157" s="97">
        <f>(M156-M155)/(50/200)</f>
        <v>0.97880000000000011</v>
      </c>
      <c r="N157" s="97">
        <f>(N156-N155)/(50/200)</f>
        <v>0.97919999999999996</v>
      </c>
      <c r="O157" s="97">
        <f>(O156-O155)/(100/200)</f>
        <v>10.583399999999983</v>
      </c>
      <c r="P157" s="97">
        <f>(P156-P155)/(100/200)</f>
        <v>0.8246</v>
      </c>
      <c r="Q157" s="97"/>
      <c r="R157" s="97">
        <f>(R156-R155)/(100/200)</f>
        <v>0.99060000000000015</v>
      </c>
      <c r="S157" s="97">
        <f>(S156-S155)/(20/200)</f>
        <v>1.0139999999999998</v>
      </c>
      <c r="T157" s="97">
        <f>(T156-T155)/(20/200)</f>
        <v>0.83799999999999997</v>
      </c>
      <c r="U157" s="97">
        <f>(U156-U155)/(100/200)</f>
        <v>-4.8549999999999898</v>
      </c>
      <c r="V157" s="97">
        <f>(V156-V155)/(50/200)</f>
        <v>1.1807999999999996</v>
      </c>
      <c r="W157" s="98">
        <f>(W156-W155)/(20/200)</f>
        <v>2.1510000000000007</v>
      </c>
      <c r="X157" s="97">
        <f>(X156-X155)/(50/200)</f>
        <v>0.95319999999999994</v>
      </c>
      <c r="Y157" s="97">
        <f>(Y156-Y155)/(50/200)</f>
        <v>1.1055999999999995</v>
      </c>
      <c r="Z157" s="97">
        <f>(Z156-Z155)/(50/200)</f>
        <v>0.90880000000000005</v>
      </c>
      <c r="AA157" s="97">
        <f>(AA156-AA155)/(50/200)</f>
        <v>0.88039999999999996</v>
      </c>
      <c r="AB157" s="97">
        <f>(AB156-AB155)/(20/200)</f>
        <v>1.3310000000000002</v>
      </c>
      <c r="AC157" s="97">
        <f>(AC156-AC155)/(20/200)</f>
        <v>0.97</v>
      </c>
      <c r="AD157" s="97">
        <f>(AD156-AD155)/(20/200)</f>
        <v>1.0159999999999998</v>
      </c>
      <c r="AE157" s="97">
        <f>(AE156-AE155)/(50/200)</f>
        <v>0.99639999999999995</v>
      </c>
      <c r="AF157" s="99">
        <f>(AF156-AF155)/(20/200)</f>
        <v>0.96</v>
      </c>
    </row>
    <row r="158" spans="1:32" x14ac:dyDescent="0.4">
      <c r="A158" s="82" t="s">
        <v>549</v>
      </c>
      <c r="B158" s="83" t="s">
        <v>166</v>
      </c>
      <c r="C158" s="84">
        <v>45530.615567129629</v>
      </c>
      <c r="D158" s="85">
        <v>-4.0000000000000002E-4</v>
      </c>
      <c r="E158" s="85">
        <v>113.0727</v>
      </c>
      <c r="F158" s="85">
        <v>9.4000000000000004E-3</v>
      </c>
      <c r="G158" s="85">
        <v>-7.7999999999999996E-3</v>
      </c>
      <c r="H158" s="85">
        <v>3.2000000000000002E-3</v>
      </c>
      <c r="I158" s="85">
        <v>-2.9999999999999997E-4</v>
      </c>
      <c r="J158" s="85">
        <v>0.77359999999999995</v>
      </c>
      <c r="K158" s="85">
        <v>-5.9999999999999995E-4</v>
      </c>
      <c r="L158" s="85">
        <v>-1.2999999999999999E-3</v>
      </c>
      <c r="M158" s="85">
        <v>5.6599999999999998E-2</v>
      </c>
      <c r="N158" s="85">
        <v>1.9800000000000002E-2</v>
      </c>
      <c r="O158" s="85">
        <v>157.20760000000001</v>
      </c>
      <c r="P158" s="85">
        <v>5.3900000000000003E-2</v>
      </c>
      <c r="Q158" s="85">
        <v>0.34839999999999999</v>
      </c>
      <c r="R158" s="85">
        <v>0.47799999999999998</v>
      </c>
      <c r="S158" s="85">
        <v>0.31790000000000002</v>
      </c>
      <c r="T158" s="85">
        <v>1.3100000000000001E-2</v>
      </c>
      <c r="U158" s="101">
        <v>104.54989999999999</v>
      </c>
      <c r="V158" s="85">
        <v>2.9018000000000002</v>
      </c>
      <c r="W158" s="85">
        <v>2.0947</v>
      </c>
      <c r="X158" s="85">
        <v>-1.6000000000000001E-3</v>
      </c>
      <c r="Y158" s="85">
        <v>0.81720000000000004</v>
      </c>
      <c r="Z158" s="85">
        <v>0.1133</v>
      </c>
      <c r="AA158" s="85">
        <v>3.0000000000000001E-3</v>
      </c>
      <c r="AB158" s="85">
        <v>0.21959999999999999</v>
      </c>
      <c r="AC158" s="85">
        <v>1.4800000000000001E-2</v>
      </c>
      <c r="AD158" s="85">
        <v>4.4900000000000002E-2</v>
      </c>
      <c r="AE158" s="85">
        <v>1.37E-2</v>
      </c>
      <c r="AF158" s="86">
        <v>1.55E-2</v>
      </c>
    </row>
    <row r="159" spans="1:32" x14ac:dyDescent="0.4">
      <c r="A159" s="82" t="s">
        <v>555</v>
      </c>
      <c r="B159" s="83" t="s">
        <v>166</v>
      </c>
      <c r="C159" s="84">
        <v>45530.624259259261</v>
      </c>
      <c r="D159" s="85">
        <v>8.3999999999999995E-3</v>
      </c>
      <c r="E159" s="85">
        <v>118.00539999999999</v>
      </c>
      <c r="F159" s="85">
        <v>0.2525</v>
      </c>
      <c r="G159" s="85">
        <v>3.9600000000000003E-2</v>
      </c>
      <c r="H159" s="85">
        <v>0.2384</v>
      </c>
      <c r="I159" s="85">
        <v>4.7399999999999998E-2</v>
      </c>
      <c r="J159" s="85">
        <v>1.2392000000000001</v>
      </c>
      <c r="K159" s="85">
        <v>9.5799999999999996E-2</v>
      </c>
      <c r="L159" s="85">
        <v>0.42370000000000002</v>
      </c>
      <c r="M159" s="85">
        <v>0.30009999999999998</v>
      </c>
      <c r="N159" s="85">
        <v>0.26300000000000001</v>
      </c>
      <c r="O159" s="85">
        <v>163.81</v>
      </c>
      <c r="P159" s="85">
        <v>0.48799999999999999</v>
      </c>
      <c r="Q159" s="85">
        <v>0.36609999999999998</v>
      </c>
      <c r="R159" s="85">
        <v>0.97019999999999995</v>
      </c>
      <c r="S159" s="85">
        <v>0.42180000000000001</v>
      </c>
      <c r="T159" s="85">
        <v>9.8500000000000004E-2</v>
      </c>
      <c r="U159" s="101">
        <v>102.0909</v>
      </c>
      <c r="V159" s="85">
        <v>3.1913999999999998</v>
      </c>
      <c r="W159" s="85">
        <v>2.3168000000000002</v>
      </c>
      <c r="X159" s="85">
        <v>0.2344</v>
      </c>
      <c r="Y159" s="85">
        <v>1.0871999999999999</v>
      </c>
      <c r="Z159" s="85">
        <v>0.3377</v>
      </c>
      <c r="AA159" s="85">
        <v>0.23169999999999999</v>
      </c>
      <c r="AB159" s="85">
        <v>0.3553</v>
      </c>
      <c r="AC159" s="85">
        <v>0.11219999999999999</v>
      </c>
      <c r="AD159" s="85">
        <v>0.1467</v>
      </c>
      <c r="AE159" s="85">
        <v>0.2611</v>
      </c>
      <c r="AF159" s="86">
        <v>0.11169999999999999</v>
      </c>
    </row>
    <row r="160" spans="1:32" s="100" customFormat="1" x14ac:dyDescent="0.4">
      <c r="A160" s="96" t="s">
        <v>624</v>
      </c>
      <c r="B160" s="97"/>
      <c r="C160" s="97"/>
      <c r="D160" s="97">
        <f>(D159-D158)/(2/200)</f>
        <v>0.87999999999999989</v>
      </c>
      <c r="E160" s="97">
        <f>(E159-E158)/(100/200)</f>
        <v>9.865399999999994</v>
      </c>
      <c r="F160" s="97">
        <f>(F159-F158)/(50/200)</f>
        <v>0.97240000000000004</v>
      </c>
      <c r="G160" s="97">
        <f>(G159-G158)/(10/200)</f>
        <v>0.94800000000000006</v>
      </c>
      <c r="H160" s="97">
        <f>(H159-H158)/(50/200)</f>
        <v>0.94079999999999997</v>
      </c>
      <c r="I160" s="97">
        <f>(I159-I158)/(10/200)</f>
        <v>0.95399999999999996</v>
      </c>
      <c r="J160" s="97">
        <f>(J159-J158)/(100/200)</f>
        <v>0.93120000000000025</v>
      </c>
      <c r="K160" s="97">
        <f>(K159-K158)/(20/200)</f>
        <v>0.96399999999999997</v>
      </c>
      <c r="L160" s="97">
        <f>(L159-L158)/(100/200)</f>
        <v>0.85000000000000009</v>
      </c>
      <c r="M160" s="97">
        <f>(M159-M158)/(50/200)</f>
        <v>0.97399999999999998</v>
      </c>
      <c r="N160" s="97">
        <f>(N159-N158)/(50/200)</f>
        <v>0.9728</v>
      </c>
      <c r="O160" s="97">
        <f>(O159-O158)/(100/200)</f>
        <v>13.204799999999977</v>
      </c>
      <c r="P160" s="97">
        <f>(P159-P158)/(100/200)</f>
        <v>0.86819999999999997</v>
      </c>
      <c r="Q160" s="97"/>
      <c r="R160" s="97">
        <f>(R159-R158)/(100/200)</f>
        <v>0.98439999999999994</v>
      </c>
      <c r="S160" s="97">
        <f>(S159-S158)/(20/200)</f>
        <v>1.0389999999999999</v>
      </c>
      <c r="T160" s="97">
        <f>(T159-T158)/(20/200)</f>
        <v>0.85399999999999998</v>
      </c>
      <c r="U160" s="97">
        <f>(U159-U158)/(100/200)</f>
        <v>-4.9179999999999779</v>
      </c>
      <c r="V160" s="97">
        <f>(V159-V158)/(50/200)</f>
        <v>1.1583999999999985</v>
      </c>
      <c r="W160" s="98">
        <f>(W159-W158)/(20/200)</f>
        <v>2.2210000000000019</v>
      </c>
      <c r="X160" s="97">
        <f>(X159-X158)/(50/200)</f>
        <v>0.94399999999999995</v>
      </c>
      <c r="Y160" s="97">
        <f>(Y159-Y158)/(50/200)</f>
        <v>1.0799999999999996</v>
      </c>
      <c r="Z160" s="97">
        <f>(Z159-Z158)/(50/200)</f>
        <v>0.89759999999999995</v>
      </c>
      <c r="AA160" s="97">
        <f>(AA159-AA158)/(50/200)</f>
        <v>0.91479999999999995</v>
      </c>
      <c r="AB160" s="97">
        <f>(AB159-AB158)/(20/200)</f>
        <v>1.357</v>
      </c>
      <c r="AC160" s="97">
        <f>(AC159-AC158)/(20/200)</f>
        <v>0.97399999999999987</v>
      </c>
      <c r="AD160" s="97">
        <f>(AD159-AD158)/(20/200)</f>
        <v>1.018</v>
      </c>
      <c r="AE160" s="97">
        <f>(AE159-AE158)/(50/200)</f>
        <v>0.98960000000000004</v>
      </c>
      <c r="AF160" s="99">
        <f>(AF159-AF158)/(20/200)</f>
        <v>0.96199999999999986</v>
      </c>
    </row>
    <row r="161" spans="1:32" x14ac:dyDescent="0.4">
      <c r="A161" s="82" t="s">
        <v>556</v>
      </c>
      <c r="B161" s="83" t="s">
        <v>166</v>
      </c>
      <c r="C161" s="84">
        <v>45530.626006944447</v>
      </c>
      <c r="D161" s="85">
        <v>2.0000000000000001E-4</v>
      </c>
      <c r="E161" s="85">
        <v>-1.2999999999999999E-3</v>
      </c>
      <c r="F161" s="85">
        <v>3.0000000000000001E-3</v>
      </c>
      <c r="G161" s="85">
        <v>-2.3999999999999998E-3</v>
      </c>
      <c r="H161" s="85">
        <v>1E-4</v>
      </c>
      <c r="I161" s="85">
        <v>-1E-4</v>
      </c>
      <c r="J161" s="85">
        <v>-1.41E-2</v>
      </c>
      <c r="K161" s="85">
        <v>0</v>
      </c>
      <c r="L161" s="85">
        <v>0</v>
      </c>
      <c r="M161" s="85">
        <v>-4.0000000000000002E-4</v>
      </c>
      <c r="N161" s="85">
        <v>2.9999999999999997E-4</v>
      </c>
      <c r="O161" s="85">
        <v>4.8999999999999998E-3</v>
      </c>
      <c r="P161" s="85">
        <v>3.1699999999999999E-2</v>
      </c>
      <c r="Q161" s="85">
        <v>-3.8999999999999998E-3</v>
      </c>
      <c r="R161" s="85">
        <v>-5.3E-3</v>
      </c>
      <c r="S161" s="85">
        <v>-2.0000000000000001E-4</v>
      </c>
      <c r="T161" s="85">
        <v>4.7000000000000002E-3</v>
      </c>
      <c r="U161" s="85">
        <v>-1.06E-2</v>
      </c>
      <c r="V161" s="85">
        <v>4.0000000000000002E-4</v>
      </c>
      <c r="W161" s="85">
        <v>9.1000000000000004E-3</v>
      </c>
      <c r="X161" s="85">
        <v>-1.0500000000000001E-2</v>
      </c>
      <c r="Y161" s="85">
        <v>-6.4000000000000003E-3</v>
      </c>
      <c r="Z161" s="85">
        <v>0.1101</v>
      </c>
      <c r="AA161" s="85">
        <v>1.4500000000000001E-2</v>
      </c>
      <c r="AB161" s="85">
        <v>2.5000000000000001E-3</v>
      </c>
      <c r="AC161" s="85">
        <v>0</v>
      </c>
      <c r="AD161" s="85">
        <v>-1E-4</v>
      </c>
      <c r="AE161" s="85">
        <v>0</v>
      </c>
      <c r="AF161" s="86">
        <v>2.9999999999999997E-4</v>
      </c>
    </row>
    <row r="162" spans="1:32" x14ac:dyDescent="0.4">
      <c r="A162" s="82" t="s">
        <v>118</v>
      </c>
      <c r="B162" s="83" t="s">
        <v>119</v>
      </c>
      <c r="C162" s="84">
        <v>45530.627754629626</v>
      </c>
      <c r="D162" s="85">
        <v>-4.0000000000000002E-4</v>
      </c>
      <c r="E162" s="85">
        <v>4.0000000000000002E-4</v>
      </c>
      <c r="F162" s="85">
        <v>2.7000000000000001E-3</v>
      </c>
      <c r="G162" s="85">
        <v>-2.3999999999999998E-3</v>
      </c>
      <c r="H162" s="85">
        <v>1E-4</v>
      </c>
      <c r="I162" s="85">
        <v>-1E-4</v>
      </c>
      <c r="J162" s="85">
        <v>-1.1900000000000001E-2</v>
      </c>
      <c r="K162" s="85">
        <v>0</v>
      </c>
      <c r="L162" s="85">
        <v>4.0000000000000002E-4</v>
      </c>
      <c r="M162" s="85">
        <v>-1E-4</v>
      </c>
      <c r="N162" s="85">
        <v>5.9999999999999995E-4</v>
      </c>
      <c r="O162" s="85">
        <v>2.3999999999999998E-3</v>
      </c>
      <c r="P162" s="85">
        <v>3.1E-2</v>
      </c>
      <c r="Q162" s="85">
        <v>-8.6999999999999994E-3</v>
      </c>
      <c r="R162" s="85">
        <v>-3.5000000000000001E-3</v>
      </c>
      <c r="S162" s="85">
        <v>-2.9999999999999997E-4</v>
      </c>
      <c r="T162" s="85">
        <v>2.5999999999999999E-3</v>
      </c>
      <c r="U162" s="85">
        <v>-1.41E-2</v>
      </c>
      <c r="V162" s="85">
        <v>-1E-4</v>
      </c>
      <c r="W162" s="85">
        <v>2.7000000000000001E-3</v>
      </c>
      <c r="X162" s="85">
        <v>-8.9999999999999993E-3</v>
      </c>
      <c r="Y162" s="85">
        <v>-5.5999999999999999E-3</v>
      </c>
      <c r="Z162" s="85">
        <v>0.1106</v>
      </c>
      <c r="AA162" s="85">
        <v>1.2E-2</v>
      </c>
      <c r="AB162" s="85">
        <v>2.5999999999999999E-3</v>
      </c>
      <c r="AC162" s="85">
        <v>0</v>
      </c>
      <c r="AD162" s="85">
        <v>-1E-4</v>
      </c>
      <c r="AE162" s="85">
        <v>4.0000000000000002E-4</v>
      </c>
      <c r="AF162" s="86">
        <v>4.0000000000000002E-4</v>
      </c>
    </row>
    <row r="163" spans="1:32" x14ac:dyDescent="0.4">
      <c r="A163" s="82" t="s">
        <v>118</v>
      </c>
      <c r="B163" s="83" t="s">
        <v>119</v>
      </c>
      <c r="C163" s="84">
        <v>45530.629502314812</v>
      </c>
      <c r="D163" s="85">
        <v>-1E-4</v>
      </c>
      <c r="E163" s="85">
        <v>-1.1999999999999999E-3</v>
      </c>
      <c r="F163" s="85">
        <v>2.2000000000000001E-3</v>
      </c>
      <c r="G163" s="85">
        <v>-3.0999999999999999E-3</v>
      </c>
      <c r="H163" s="85">
        <v>1E-4</v>
      </c>
      <c r="I163" s="85">
        <v>-1E-4</v>
      </c>
      <c r="J163" s="85">
        <v>-7.4999999999999997E-3</v>
      </c>
      <c r="K163" s="85">
        <v>-2.0000000000000001E-4</v>
      </c>
      <c r="L163" s="85">
        <v>5.0000000000000001E-4</v>
      </c>
      <c r="M163" s="85">
        <v>-1E-4</v>
      </c>
      <c r="N163" s="85">
        <v>8.0000000000000004E-4</v>
      </c>
      <c r="O163" s="85">
        <v>8.0000000000000004E-4</v>
      </c>
      <c r="P163" s="85">
        <v>4.53E-2</v>
      </c>
      <c r="Q163" s="85">
        <v>-8.3000000000000001E-3</v>
      </c>
      <c r="R163" s="85">
        <v>-4.0000000000000001E-3</v>
      </c>
      <c r="S163" s="85">
        <v>-2.0000000000000001E-4</v>
      </c>
      <c r="T163" s="85">
        <v>2.8E-3</v>
      </c>
      <c r="U163" s="85">
        <v>-1.34E-2</v>
      </c>
      <c r="V163" s="85">
        <v>-1E-3</v>
      </c>
      <c r="W163" s="85">
        <v>2E-3</v>
      </c>
      <c r="X163" s="85">
        <v>-6.7999999999999996E-3</v>
      </c>
      <c r="Y163" s="85">
        <v>-3.5000000000000001E-3</v>
      </c>
      <c r="Z163" s="85">
        <v>0.10489999999999999</v>
      </c>
      <c r="AA163" s="85">
        <v>9.7000000000000003E-3</v>
      </c>
      <c r="AB163" s="85">
        <v>2.3E-3</v>
      </c>
      <c r="AC163" s="85">
        <v>0</v>
      </c>
      <c r="AD163" s="85">
        <v>0</v>
      </c>
      <c r="AE163" s="85">
        <v>2.0000000000000001E-4</v>
      </c>
      <c r="AF163" s="86">
        <v>5.9999999999999995E-4</v>
      </c>
    </row>
    <row r="164" spans="1:32" x14ac:dyDescent="0.4">
      <c r="A164" s="82" t="s">
        <v>120</v>
      </c>
      <c r="B164" s="83" t="s">
        <v>119</v>
      </c>
      <c r="C164" s="84">
        <v>45530.631249999999</v>
      </c>
      <c r="D164" s="85">
        <v>1E-4</v>
      </c>
      <c r="E164" s="85">
        <v>-1.8E-3</v>
      </c>
      <c r="F164" s="85">
        <v>4.1000000000000003E-3</v>
      </c>
      <c r="G164" s="85">
        <v>-3.2000000000000002E-3</v>
      </c>
      <c r="H164" s="85">
        <v>0</v>
      </c>
      <c r="I164" s="85">
        <v>-2.0000000000000001E-4</v>
      </c>
      <c r="J164" s="85">
        <v>-1.49E-2</v>
      </c>
      <c r="K164" s="85">
        <v>0</v>
      </c>
      <c r="L164" s="85">
        <v>5.9999999999999995E-4</v>
      </c>
      <c r="M164" s="85">
        <v>-2.0000000000000001E-4</v>
      </c>
      <c r="N164" s="85">
        <v>2.9999999999999997E-4</v>
      </c>
      <c r="O164" s="85">
        <v>6.9999999999999999E-4</v>
      </c>
      <c r="P164" s="85">
        <v>2.4E-2</v>
      </c>
      <c r="Q164" s="85">
        <v>1.6000000000000001E-3</v>
      </c>
      <c r="R164" s="85">
        <v>-5.3E-3</v>
      </c>
      <c r="S164" s="85">
        <v>-2.0000000000000001E-4</v>
      </c>
      <c r="T164" s="85">
        <v>2.7000000000000001E-3</v>
      </c>
      <c r="U164" s="85">
        <v>-1.47E-2</v>
      </c>
      <c r="V164" s="85">
        <v>1E-4</v>
      </c>
      <c r="W164" s="85">
        <v>2.5000000000000001E-3</v>
      </c>
      <c r="X164" s="85">
        <v>-6.7000000000000002E-3</v>
      </c>
      <c r="Y164" s="85">
        <v>-6.1000000000000004E-3</v>
      </c>
      <c r="Z164" s="85">
        <v>0.1114</v>
      </c>
      <c r="AA164" s="85">
        <v>1.21E-2</v>
      </c>
      <c r="AB164" s="85">
        <v>1.1000000000000001E-3</v>
      </c>
      <c r="AC164" s="85">
        <v>0</v>
      </c>
      <c r="AD164" s="85">
        <v>0</v>
      </c>
      <c r="AE164" s="85">
        <v>0</v>
      </c>
      <c r="AF164" s="86">
        <v>1E-4</v>
      </c>
    </row>
    <row r="165" spans="1:32" x14ac:dyDescent="0.4">
      <c r="A165" s="46" t="s">
        <v>137</v>
      </c>
      <c r="B165" s="47" t="s">
        <v>119</v>
      </c>
      <c r="C165" s="48">
        <v>45530.632986111108</v>
      </c>
      <c r="D165" s="49">
        <v>4.9387999999999996</v>
      </c>
      <c r="E165" s="49">
        <v>4.8292000000000002</v>
      </c>
      <c r="F165" s="49">
        <v>4.9747000000000003</v>
      </c>
      <c r="G165" s="49">
        <v>4.9869000000000003</v>
      </c>
      <c r="H165" s="49">
        <v>4.8693999999999997</v>
      </c>
      <c r="I165" s="49">
        <v>4.8933999999999997</v>
      </c>
      <c r="J165" s="49">
        <v>4.9623999999999997</v>
      </c>
      <c r="K165" s="49">
        <v>4.9852999999999996</v>
      </c>
      <c r="L165" s="49">
        <v>4.9767999999999999</v>
      </c>
      <c r="M165" s="49">
        <v>4.9901999999999997</v>
      </c>
      <c r="N165" s="49">
        <v>4.7354000000000003</v>
      </c>
      <c r="O165" s="49">
        <v>4.9024999999999999</v>
      </c>
      <c r="P165" s="49">
        <v>4.8388</v>
      </c>
      <c r="Q165" s="49">
        <v>4.8803000000000001</v>
      </c>
      <c r="R165" s="49">
        <v>4.976</v>
      </c>
      <c r="S165" s="49">
        <v>4.9054000000000002</v>
      </c>
      <c r="T165" s="49">
        <v>5.0045000000000002</v>
      </c>
      <c r="U165" s="49">
        <v>4.8047000000000004</v>
      </c>
      <c r="V165" s="49">
        <v>4.9781000000000004</v>
      </c>
      <c r="W165" s="49">
        <v>5.2294</v>
      </c>
      <c r="X165" s="49">
        <v>5.0801999999999996</v>
      </c>
      <c r="Y165" s="49">
        <v>5.0456000000000003</v>
      </c>
      <c r="Z165" s="49">
        <v>5.3209999999999997</v>
      </c>
      <c r="AA165" s="49">
        <v>5.0214999999999996</v>
      </c>
      <c r="AB165" s="49">
        <v>4.9474999999999998</v>
      </c>
      <c r="AC165" s="49">
        <v>4.9420999999999999</v>
      </c>
      <c r="AD165" s="49">
        <v>4.9349999999999996</v>
      </c>
      <c r="AE165" s="49">
        <v>4.9634</v>
      </c>
      <c r="AF165" s="50">
        <v>4.9363999999999999</v>
      </c>
    </row>
    <row r="166" spans="1:32" x14ac:dyDescent="0.4">
      <c r="A166" s="87" t="s">
        <v>622</v>
      </c>
      <c r="B166" s="52"/>
      <c r="C166" s="88"/>
      <c r="D166" s="90">
        <f t="shared" ref="D166:AF166" si="25">IFERROR(D165/D$21," ")</f>
        <v>0.98775999999999997</v>
      </c>
      <c r="E166" s="90">
        <f t="shared" si="25"/>
        <v>0.96584000000000003</v>
      </c>
      <c r="F166" s="90">
        <f t="shared" si="25"/>
        <v>0.99494000000000005</v>
      </c>
      <c r="G166" s="90">
        <f t="shared" si="25"/>
        <v>0.99738000000000004</v>
      </c>
      <c r="H166" s="90">
        <f t="shared" si="25"/>
        <v>0.97387999999999997</v>
      </c>
      <c r="I166" s="90">
        <f t="shared" si="25"/>
        <v>0.97867999999999999</v>
      </c>
      <c r="J166" s="90">
        <f t="shared" si="25"/>
        <v>0.99247999999999992</v>
      </c>
      <c r="K166" s="90">
        <f t="shared" si="25"/>
        <v>0.99705999999999995</v>
      </c>
      <c r="L166" s="90">
        <f t="shared" si="25"/>
        <v>0.99536000000000002</v>
      </c>
      <c r="M166" s="90">
        <f t="shared" si="25"/>
        <v>0.99803999999999993</v>
      </c>
      <c r="N166" s="90">
        <f t="shared" si="25"/>
        <v>0.94708000000000003</v>
      </c>
      <c r="O166" s="90">
        <f t="shared" si="25"/>
        <v>0.98049999999999993</v>
      </c>
      <c r="P166" s="90">
        <f t="shared" si="25"/>
        <v>0.96775999999999995</v>
      </c>
      <c r="Q166" s="90">
        <f t="shared" si="25"/>
        <v>0.97606000000000004</v>
      </c>
      <c r="R166" s="90">
        <f t="shared" si="25"/>
        <v>0.99519999999999997</v>
      </c>
      <c r="S166" s="90">
        <f t="shared" si="25"/>
        <v>0.98108000000000006</v>
      </c>
      <c r="T166" s="90">
        <f t="shared" si="25"/>
        <v>1.0009000000000001</v>
      </c>
      <c r="U166" s="90">
        <f t="shared" si="25"/>
        <v>0.96094000000000013</v>
      </c>
      <c r="V166" s="90">
        <f t="shared" si="25"/>
        <v>0.99562000000000006</v>
      </c>
      <c r="W166" s="90">
        <f t="shared" si="25"/>
        <v>1.0458799999999999</v>
      </c>
      <c r="X166" s="90">
        <f t="shared" si="25"/>
        <v>1.0160399999999998</v>
      </c>
      <c r="Y166" s="90">
        <f t="shared" si="25"/>
        <v>1.00912</v>
      </c>
      <c r="Z166" s="90">
        <f t="shared" si="25"/>
        <v>1.0642</v>
      </c>
      <c r="AA166" s="90">
        <f t="shared" si="25"/>
        <v>1.0043</v>
      </c>
      <c r="AB166" s="90">
        <f t="shared" si="25"/>
        <v>0.98949999999999994</v>
      </c>
      <c r="AC166" s="90">
        <f t="shared" si="25"/>
        <v>0.98841999999999997</v>
      </c>
      <c r="AD166" s="90">
        <f t="shared" si="25"/>
        <v>0.98699999999999988</v>
      </c>
      <c r="AE166" s="90">
        <f t="shared" si="25"/>
        <v>0.99268000000000001</v>
      </c>
      <c r="AF166" s="90">
        <f t="shared" si="25"/>
        <v>0.98727999999999994</v>
      </c>
    </row>
    <row r="167" spans="1:32" x14ac:dyDescent="0.4">
      <c r="A167" s="82" t="s">
        <v>133</v>
      </c>
      <c r="B167" s="83" t="s">
        <v>119</v>
      </c>
      <c r="C167" s="84">
        <v>45530.634756944448</v>
      </c>
      <c r="D167" s="85">
        <v>2.0000000000000001E-4</v>
      </c>
      <c r="E167" s="85">
        <v>-2.0000000000000001E-4</v>
      </c>
      <c r="F167" s="85">
        <v>1.54E-2</v>
      </c>
      <c r="G167" s="85">
        <v>-1.4E-3</v>
      </c>
      <c r="H167" s="85">
        <v>2.0000000000000001E-4</v>
      </c>
      <c r="I167" s="85">
        <v>0</v>
      </c>
      <c r="J167" s="85">
        <v>-1.43E-2</v>
      </c>
      <c r="K167" s="85">
        <v>1E-4</v>
      </c>
      <c r="L167" s="85">
        <v>5.0000000000000001E-4</v>
      </c>
      <c r="M167" s="85">
        <v>0</v>
      </c>
      <c r="N167" s="85">
        <v>-2.0000000000000001E-4</v>
      </c>
      <c r="O167" s="85">
        <v>1.6999999999999999E-3</v>
      </c>
      <c r="P167" s="85">
        <v>3.5499999999999997E-2</v>
      </c>
      <c r="Q167" s="85">
        <v>-9.7999999999999997E-3</v>
      </c>
      <c r="R167" s="85">
        <v>-4.1000000000000003E-3</v>
      </c>
      <c r="S167" s="85">
        <v>0</v>
      </c>
      <c r="T167" s="85">
        <v>5.3600000000000002E-2</v>
      </c>
      <c r="U167" s="85">
        <v>-1.5299999999999999E-2</v>
      </c>
      <c r="V167" s="85">
        <v>-6.9999999999999999E-4</v>
      </c>
      <c r="W167" s="85">
        <v>4.4999999999999997E-3</v>
      </c>
      <c r="X167" s="85">
        <v>-7.6E-3</v>
      </c>
      <c r="Y167" s="85">
        <v>-4.7999999999999996E-3</v>
      </c>
      <c r="Z167" s="85">
        <v>0.183</v>
      </c>
      <c r="AA167" s="85">
        <v>3.3399999999999999E-2</v>
      </c>
      <c r="AB167" s="85">
        <v>2.5999999999999999E-3</v>
      </c>
      <c r="AC167" s="85">
        <v>1E-4</v>
      </c>
      <c r="AD167" s="85">
        <v>1.6000000000000001E-3</v>
      </c>
      <c r="AE167" s="85">
        <v>1E-4</v>
      </c>
      <c r="AF167" s="86">
        <v>1E-4</v>
      </c>
    </row>
    <row r="168" spans="1:32" x14ac:dyDescent="0.4">
      <c r="A168" s="82" t="s">
        <v>557</v>
      </c>
      <c r="B168" s="83" t="s">
        <v>166</v>
      </c>
      <c r="C168" s="84">
        <v>45530.636493055557</v>
      </c>
      <c r="D168" s="85">
        <v>2.0000000000000001E-4</v>
      </c>
      <c r="E168" s="85">
        <v>1E-4</v>
      </c>
      <c r="F168" s="85">
        <v>5.1999999999999998E-3</v>
      </c>
      <c r="G168" s="85">
        <v>-1.9E-3</v>
      </c>
      <c r="H168" s="85">
        <v>1E-4</v>
      </c>
      <c r="I168" s="85">
        <v>-1E-4</v>
      </c>
      <c r="J168" s="85">
        <v>-1.15E-2</v>
      </c>
      <c r="K168" s="85">
        <v>0</v>
      </c>
      <c r="L168" s="85">
        <v>2.9999999999999997E-4</v>
      </c>
      <c r="M168" s="85">
        <v>-2.0000000000000001E-4</v>
      </c>
      <c r="N168" s="85">
        <v>5.0000000000000001E-4</v>
      </c>
      <c r="O168" s="85">
        <v>6.9999999999999999E-4</v>
      </c>
      <c r="P168" s="85">
        <v>2.7699999999999999E-2</v>
      </c>
      <c r="Q168" s="85">
        <v>-7.7999999999999996E-3</v>
      </c>
      <c r="R168" s="85">
        <v>-6.6E-3</v>
      </c>
      <c r="S168" s="85">
        <v>-2.9999999999999997E-4</v>
      </c>
      <c r="T168" s="85">
        <v>1.4500000000000001E-2</v>
      </c>
      <c r="U168" s="85">
        <v>-1.47E-2</v>
      </c>
      <c r="V168" s="85">
        <v>-1E-3</v>
      </c>
      <c r="W168" s="85">
        <v>3.8999999999999998E-3</v>
      </c>
      <c r="X168" s="85">
        <v>-8.6999999999999994E-3</v>
      </c>
      <c r="Y168" s="85">
        <v>-3.5999999999999999E-3</v>
      </c>
      <c r="Z168" s="85">
        <v>0.11600000000000001</v>
      </c>
      <c r="AA168" s="85">
        <v>1.32E-2</v>
      </c>
      <c r="AB168" s="85">
        <v>2E-3</v>
      </c>
      <c r="AC168" s="85">
        <v>0</v>
      </c>
      <c r="AD168" s="85">
        <v>4.0000000000000002E-4</v>
      </c>
      <c r="AE168" s="85">
        <v>1E-4</v>
      </c>
      <c r="AF168" s="86">
        <v>5.0000000000000001E-4</v>
      </c>
    </row>
    <row r="169" spans="1:32" x14ac:dyDescent="0.4">
      <c r="A169" s="82" t="s">
        <v>558</v>
      </c>
      <c r="B169" s="83" t="s">
        <v>166</v>
      </c>
      <c r="C169" s="84">
        <v>45530.638229166667</v>
      </c>
      <c r="D169" s="85">
        <v>9.1000000000000004E-3</v>
      </c>
      <c r="E169" s="85">
        <v>0.47470000000000001</v>
      </c>
      <c r="F169" s="85">
        <v>0.245</v>
      </c>
      <c r="G169" s="85">
        <v>4.6600000000000003E-2</v>
      </c>
      <c r="H169" s="85">
        <v>0.2424</v>
      </c>
      <c r="I169" s="85">
        <v>4.8399999999999999E-2</v>
      </c>
      <c r="J169" s="85">
        <v>0.47399999999999998</v>
      </c>
      <c r="K169" s="85">
        <v>9.7900000000000001E-2</v>
      </c>
      <c r="L169" s="85">
        <v>0.48770000000000002</v>
      </c>
      <c r="M169" s="85">
        <v>0.2465</v>
      </c>
      <c r="N169" s="85">
        <v>0.23019999999999999</v>
      </c>
      <c r="O169" s="85">
        <v>0.497</v>
      </c>
      <c r="P169" s="85">
        <v>0.4924</v>
      </c>
      <c r="Q169" s="85">
        <v>0</v>
      </c>
      <c r="R169" s="85">
        <v>0.48060000000000003</v>
      </c>
      <c r="S169" s="85">
        <v>9.9500000000000005E-2</v>
      </c>
      <c r="T169" s="85">
        <v>9.2100000000000001E-2</v>
      </c>
      <c r="U169" s="85">
        <v>0.48180000000000001</v>
      </c>
      <c r="V169" s="85">
        <v>0.24099999999999999</v>
      </c>
      <c r="W169" s="85">
        <v>0.1057</v>
      </c>
      <c r="X169" s="85">
        <v>0.24179999999999999</v>
      </c>
      <c r="Y169" s="85">
        <v>0.24390000000000001</v>
      </c>
      <c r="Z169" s="85">
        <v>0.24210000000000001</v>
      </c>
      <c r="AA169" s="85">
        <v>0.24560000000000001</v>
      </c>
      <c r="AB169" s="85">
        <v>9.5399999999999999E-2</v>
      </c>
      <c r="AC169" s="85">
        <v>0.10009999999999999</v>
      </c>
      <c r="AD169" s="85">
        <v>9.7699999999999995E-2</v>
      </c>
      <c r="AE169" s="85">
        <v>0.2447</v>
      </c>
      <c r="AF169" s="86">
        <v>9.5799999999999996E-2</v>
      </c>
    </row>
    <row r="170" spans="1:32" x14ac:dyDescent="0.4">
      <c r="A170" s="82" t="s">
        <v>559</v>
      </c>
      <c r="B170" s="83" t="s">
        <v>166</v>
      </c>
      <c r="C170" s="84">
        <v>45530.639965277776</v>
      </c>
      <c r="D170" s="85">
        <v>9.7999999999999997E-3</v>
      </c>
      <c r="E170" s="85">
        <v>0.47160000000000002</v>
      </c>
      <c r="F170" s="85">
        <v>0.2447</v>
      </c>
      <c r="G170" s="85">
        <v>4.7E-2</v>
      </c>
      <c r="H170" s="85">
        <v>0.2402</v>
      </c>
      <c r="I170" s="85">
        <v>4.8000000000000001E-2</v>
      </c>
      <c r="J170" s="85">
        <v>0.47189999999999999</v>
      </c>
      <c r="K170" s="85">
        <v>9.7900000000000001E-2</v>
      </c>
      <c r="L170" s="85">
        <v>0.48809999999999998</v>
      </c>
      <c r="M170" s="85">
        <v>0.24690000000000001</v>
      </c>
      <c r="N170" s="85">
        <v>0.23</v>
      </c>
      <c r="O170" s="85">
        <v>0.49370000000000003</v>
      </c>
      <c r="P170" s="85">
        <v>0.47289999999999999</v>
      </c>
      <c r="Q170" s="85">
        <v>-8.8999999999999999E-3</v>
      </c>
      <c r="R170" s="85">
        <v>0.48139999999999999</v>
      </c>
      <c r="S170" s="85">
        <v>9.8500000000000004E-2</v>
      </c>
      <c r="T170" s="85">
        <v>9.11E-2</v>
      </c>
      <c r="U170" s="85">
        <v>0.4819</v>
      </c>
      <c r="V170" s="85">
        <v>0.24149999999999999</v>
      </c>
      <c r="W170" s="85">
        <v>0.1077</v>
      </c>
      <c r="X170" s="85">
        <v>0.2429</v>
      </c>
      <c r="Y170" s="85">
        <v>0.24079999999999999</v>
      </c>
      <c r="Z170" s="85">
        <v>0.26129999999999998</v>
      </c>
      <c r="AA170" s="85">
        <v>0.25019999999999998</v>
      </c>
      <c r="AB170" s="85">
        <v>9.4600000000000004E-2</v>
      </c>
      <c r="AC170" s="85">
        <v>9.9199999999999997E-2</v>
      </c>
      <c r="AD170" s="85">
        <v>9.7799999999999998E-2</v>
      </c>
      <c r="AE170" s="85">
        <v>0.24429999999999999</v>
      </c>
      <c r="AF170" s="86">
        <v>9.5899999999999999E-2</v>
      </c>
    </row>
    <row r="171" spans="1:32" x14ac:dyDescent="0.4">
      <c r="A171" s="87" t="s">
        <v>623</v>
      </c>
      <c r="B171" s="93"/>
      <c r="C171" s="93"/>
      <c r="D171" s="94">
        <f t="shared" ref="D171:P171" si="26">(ABS((D169-D170)/((D169+D170)/2)))</f>
        <v>7.4074074074073987E-2</v>
      </c>
      <c r="E171" s="94">
        <f t="shared" si="26"/>
        <v>6.5518334566205044E-3</v>
      </c>
      <c r="F171" s="94">
        <f t="shared" si="26"/>
        <v>1.2252399428221144E-3</v>
      </c>
      <c r="G171" s="94">
        <f t="shared" si="26"/>
        <v>8.5470085470084958E-3</v>
      </c>
      <c r="H171" s="94">
        <f t="shared" si="26"/>
        <v>9.1172813924575522E-3</v>
      </c>
      <c r="I171" s="94">
        <f t="shared" si="26"/>
        <v>8.2987551867219414E-3</v>
      </c>
      <c r="J171" s="94">
        <f t="shared" si="26"/>
        <v>4.4402156676181222E-3</v>
      </c>
      <c r="K171" s="94">
        <f t="shared" si="26"/>
        <v>0</v>
      </c>
      <c r="L171" s="94">
        <f t="shared" si="26"/>
        <v>8.1984013117433069E-4</v>
      </c>
      <c r="M171" s="94">
        <f t="shared" si="26"/>
        <v>1.6214025131739418E-3</v>
      </c>
      <c r="N171" s="94">
        <f t="shared" si="26"/>
        <v>8.6918730986518028E-4</v>
      </c>
      <c r="O171" s="94">
        <f t="shared" si="26"/>
        <v>6.6619561925910361E-3</v>
      </c>
      <c r="P171" s="94">
        <f t="shared" si="26"/>
        <v>4.0401947581062914E-2</v>
      </c>
      <c r="Q171" s="94">
        <f>(ABS((61-62)/((61+62)/2)))</f>
        <v>1.6260162601626018E-2</v>
      </c>
      <c r="R171" s="94">
        <f t="shared" ref="R171:AF171" si="27">(ABS((R169-R170)/((R169+R170)/2)))</f>
        <v>1.6632016632015954E-3</v>
      </c>
      <c r="S171" s="94">
        <f t="shared" si="27"/>
        <v>1.0101010101010109E-2</v>
      </c>
      <c r="T171" s="94">
        <f t="shared" si="27"/>
        <v>1.0917030567685599E-2</v>
      </c>
      <c r="U171" s="94">
        <f t="shared" si="27"/>
        <v>2.0753346477117151E-4</v>
      </c>
      <c r="V171" s="94">
        <f t="shared" si="27"/>
        <v>2.072538860103629E-3</v>
      </c>
      <c r="W171" s="94">
        <f t="shared" si="27"/>
        <v>1.8744142455482678E-2</v>
      </c>
      <c r="X171" s="94">
        <f t="shared" si="27"/>
        <v>4.5388900350733135E-3</v>
      </c>
      <c r="Y171" s="94">
        <f t="shared" si="27"/>
        <v>1.2791417371570123E-2</v>
      </c>
      <c r="Z171" s="94">
        <f t="shared" si="27"/>
        <v>7.628128724672216E-2</v>
      </c>
      <c r="AA171" s="94">
        <f t="shared" si="27"/>
        <v>1.8555869302137817E-2</v>
      </c>
      <c r="AB171" s="94">
        <f t="shared" si="27"/>
        <v>8.4210526315788969E-3</v>
      </c>
      <c r="AC171" s="94">
        <f t="shared" si="27"/>
        <v>9.0316106372302866E-3</v>
      </c>
      <c r="AD171" s="94">
        <f t="shared" si="27"/>
        <v>1.0230179028133284E-3</v>
      </c>
      <c r="AE171" s="94">
        <f t="shared" si="27"/>
        <v>1.6359918200409467E-3</v>
      </c>
      <c r="AF171" s="95">
        <f t="shared" si="27"/>
        <v>1.0432968179447354E-3</v>
      </c>
    </row>
    <row r="172" spans="1:32" x14ac:dyDescent="0.4">
      <c r="A172" s="82" t="s">
        <v>557</v>
      </c>
      <c r="B172" s="83" t="s">
        <v>166</v>
      </c>
      <c r="C172" s="84">
        <v>45530.636493055557</v>
      </c>
      <c r="D172" s="85">
        <v>2.0000000000000001E-4</v>
      </c>
      <c r="E172" s="85">
        <v>1E-4</v>
      </c>
      <c r="F172" s="85">
        <v>5.1999999999999998E-3</v>
      </c>
      <c r="G172" s="85">
        <v>-1.9E-3</v>
      </c>
      <c r="H172" s="85">
        <v>1E-4</v>
      </c>
      <c r="I172" s="85">
        <v>-1E-4</v>
      </c>
      <c r="J172" s="85">
        <v>-1.15E-2</v>
      </c>
      <c r="K172" s="85">
        <v>0</v>
      </c>
      <c r="L172" s="85">
        <v>2.9999999999999997E-4</v>
      </c>
      <c r="M172" s="85">
        <v>-2.0000000000000001E-4</v>
      </c>
      <c r="N172" s="85">
        <v>5.0000000000000001E-4</v>
      </c>
      <c r="O172" s="85">
        <v>6.9999999999999999E-4</v>
      </c>
      <c r="P172" s="85">
        <v>2.7699999999999999E-2</v>
      </c>
      <c r="Q172" s="85">
        <v>-7.7999999999999996E-3</v>
      </c>
      <c r="R172" s="85">
        <v>-6.6E-3</v>
      </c>
      <c r="S172" s="85">
        <v>-2.9999999999999997E-4</v>
      </c>
      <c r="T172" s="85">
        <v>1.4500000000000001E-2</v>
      </c>
      <c r="U172" s="85">
        <v>-1.47E-2</v>
      </c>
      <c r="V172" s="85">
        <v>-1E-3</v>
      </c>
      <c r="W172" s="85">
        <v>3.8999999999999998E-3</v>
      </c>
      <c r="X172" s="85">
        <v>-8.6999999999999994E-3</v>
      </c>
      <c r="Y172" s="85">
        <v>-3.5999999999999999E-3</v>
      </c>
      <c r="Z172" s="85">
        <v>0.11600000000000001</v>
      </c>
      <c r="AA172" s="85">
        <v>1.32E-2</v>
      </c>
      <c r="AB172" s="85">
        <v>2E-3</v>
      </c>
      <c r="AC172" s="85">
        <v>0</v>
      </c>
      <c r="AD172" s="85">
        <v>4.0000000000000002E-4</v>
      </c>
      <c r="AE172" s="85">
        <v>1E-4</v>
      </c>
      <c r="AF172" s="86">
        <v>5.0000000000000001E-4</v>
      </c>
    </row>
    <row r="173" spans="1:32" x14ac:dyDescent="0.4">
      <c r="A173" s="82" t="s">
        <v>558</v>
      </c>
      <c r="B173" s="83" t="s">
        <v>166</v>
      </c>
      <c r="C173" s="84">
        <v>45530.638229166667</v>
      </c>
      <c r="D173" s="85">
        <v>9.1000000000000004E-3</v>
      </c>
      <c r="E173" s="85">
        <v>0.47470000000000001</v>
      </c>
      <c r="F173" s="85">
        <v>0.245</v>
      </c>
      <c r="G173" s="85">
        <v>4.6600000000000003E-2</v>
      </c>
      <c r="H173" s="85">
        <v>0.2424</v>
      </c>
      <c r="I173" s="85">
        <v>4.8399999999999999E-2</v>
      </c>
      <c r="J173" s="85">
        <v>0.47399999999999998</v>
      </c>
      <c r="K173" s="85">
        <v>9.7900000000000001E-2</v>
      </c>
      <c r="L173" s="85">
        <v>0.48770000000000002</v>
      </c>
      <c r="M173" s="85">
        <v>0.2465</v>
      </c>
      <c r="N173" s="85">
        <v>0.23019999999999999</v>
      </c>
      <c r="O173" s="85">
        <v>0.497</v>
      </c>
      <c r="P173" s="85">
        <v>0.4924</v>
      </c>
      <c r="Q173" s="85">
        <v>0</v>
      </c>
      <c r="R173" s="85">
        <v>0.48060000000000003</v>
      </c>
      <c r="S173" s="85">
        <v>9.9500000000000005E-2</v>
      </c>
      <c r="T173" s="85">
        <v>9.2100000000000001E-2</v>
      </c>
      <c r="U173" s="85">
        <v>0.48180000000000001</v>
      </c>
      <c r="V173" s="85">
        <v>0.24099999999999999</v>
      </c>
      <c r="W173" s="85">
        <v>0.1057</v>
      </c>
      <c r="X173" s="85">
        <v>0.24179999999999999</v>
      </c>
      <c r="Y173" s="85">
        <v>0.24390000000000001</v>
      </c>
      <c r="Z173" s="85">
        <v>0.24210000000000001</v>
      </c>
      <c r="AA173" s="85">
        <v>0.24560000000000001</v>
      </c>
      <c r="AB173" s="85">
        <v>9.5399999999999999E-2</v>
      </c>
      <c r="AC173" s="85">
        <v>0.10009999999999999</v>
      </c>
      <c r="AD173" s="85">
        <v>9.7699999999999995E-2</v>
      </c>
      <c r="AE173" s="85">
        <v>0.2447</v>
      </c>
      <c r="AF173" s="86">
        <v>9.5799999999999996E-2</v>
      </c>
    </row>
    <row r="174" spans="1:32" s="100" customFormat="1" x14ac:dyDescent="0.4">
      <c r="A174" s="96" t="s">
        <v>624</v>
      </c>
      <c r="B174" s="97"/>
      <c r="C174" s="97"/>
      <c r="D174" s="97">
        <f>(D173-D172)/(2/200)</f>
        <v>0.89</v>
      </c>
      <c r="E174" s="97">
        <f>(E173-E172)/(100/200)</f>
        <v>0.94920000000000004</v>
      </c>
      <c r="F174" s="97">
        <f>(F173-F172)/(50/200)</f>
        <v>0.95919999999999994</v>
      </c>
      <c r="G174" s="97">
        <f>(G173-G172)/(10/200)</f>
        <v>0.97</v>
      </c>
      <c r="H174" s="97">
        <f>(H173-H172)/(50/200)</f>
        <v>0.96920000000000006</v>
      </c>
      <c r="I174" s="97">
        <f>(I173-I172)/(10/200)</f>
        <v>0.97</v>
      </c>
      <c r="J174" s="97">
        <f>(J173-J172)/(100/200)</f>
        <v>0.97099999999999997</v>
      </c>
      <c r="K174" s="97">
        <f>(K173-K172)/(20/200)</f>
        <v>0.97899999999999998</v>
      </c>
      <c r="L174" s="97">
        <f>(L173-L172)/(100/200)</f>
        <v>0.9748</v>
      </c>
      <c r="M174" s="97">
        <f>(M173-M172)/(50/200)</f>
        <v>0.98680000000000001</v>
      </c>
      <c r="N174" s="97">
        <f>(N173-N172)/(50/200)</f>
        <v>0.91879999999999995</v>
      </c>
      <c r="O174" s="97">
        <f>(O173-O172)/(100/200)</f>
        <v>0.99260000000000004</v>
      </c>
      <c r="P174" s="97">
        <f>(P173-P172)/(100/200)</f>
        <v>0.9294</v>
      </c>
      <c r="Q174" s="97"/>
      <c r="R174" s="97">
        <f>(R173-R172)/(100/200)</f>
        <v>0.97440000000000004</v>
      </c>
      <c r="S174" s="97">
        <f>(S173-S172)/(20/200)</f>
        <v>0.998</v>
      </c>
      <c r="T174" s="97">
        <f>(T173-T172)/(20/200)</f>
        <v>0.77600000000000002</v>
      </c>
      <c r="U174" s="97">
        <f>(U173-U172)/(100/200)</f>
        <v>0.99299999999999999</v>
      </c>
      <c r="V174" s="97">
        <f>(V173-V172)/(50/200)</f>
        <v>0.96799999999999997</v>
      </c>
      <c r="W174" s="98">
        <f>(W173-W172)/(20/200)</f>
        <v>1.018</v>
      </c>
      <c r="X174" s="97">
        <f>(X173-X172)/(50/200)</f>
        <v>1.002</v>
      </c>
      <c r="Y174" s="97">
        <f>(Y173-Y172)/(50/200)</f>
        <v>0.99</v>
      </c>
      <c r="Z174" s="97">
        <f>(Z173-Z172)/(50/200)</f>
        <v>0.50439999999999996</v>
      </c>
      <c r="AA174" s="97">
        <f>(AA173-AA172)/(50/200)</f>
        <v>0.92960000000000009</v>
      </c>
      <c r="AB174" s="97">
        <f>(AB173-AB172)/(20/200)</f>
        <v>0.93399999999999994</v>
      </c>
      <c r="AC174" s="97">
        <f>(AC173-AC172)/(20/200)</f>
        <v>1.0009999999999999</v>
      </c>
      <c r="AD174" s="97">
        <f>(AD173-AD172)/(20/200)</f>
        <v>0.97299999999999998</v>
      </c>
      <c r="AE174" s="97">
        <f>(AE173-AE172)/(50/200)</f>
        <v>0.97840000000000005</v>
      </c>
      <c r="AF174" s="99">
        <f>(AF173-AF172)/(20/200)</f>
        <v>0.95299999999999996</v>
      </c>
    </row>
    <row r="175" spans="1:32" x14ac:dyDescent="0.4">
      <c r="A175" s="82" t="s">
        <v>557</v>
      </c>
      <c r="B175" s="83" t="s">
        <v>166</v>
      </c>
      <c r="C175" s="84">
        <v>45530.636493055557</v>
      </c>
      <c r="D175" s="85">
        <v>2.0000000000000001E-4</v>
      </c>
      <c r="E175" s="85">
        <v>1E-4</v>
      </c>
      <c r="F175" s="85">
        <v>5.1999999999999998E-3</v>
      </c>
      <c r="G175" s="85">
        <v>-1.9E-3</v>
      </c>
      <c r="H175" s="85">
        <v>1E-4</v>
      </c>
      <c r="I175" s="85">
        <v>-1E-4</v>
      </c>
      <c r="J175" s="85">
        <v>-1.15E-2</v>
      </c>
      <c r="K175" s="85">
        <v>0</v>
      </c>
      <c r="L175" s="85">
        <v>2.9999999999999997E-4</v>
      </c>
      <c r="M175" s="85">
        <v>-2.0000000000000001E-4</v>
      </c>
      <c r="N175" s="85">
        <v>5.0000000000000001E-4</v>
      </c>
      <c r="O175" s="85">
        <v>6.9999999999999999E-4</v>
      </c>
      <c r="P175" s="85">
        <v>2.7699999999999999E-2</v>
      </c>
      <c r="Q175" s="85">
        <v>-7.7999999999999996E-3</v>
      </c>
      <c r="R175" s="85">
        <v>-6.6E-3</v>
      </c>
      <c r="S175" s="85">
        <v>-2.9999999999999997E-4</v>
      </c>
      <c r="T175" s="85">
        <v>1.4500000000000001E-2</v>
      </c>
      <c r="U175" s="85">
        <v>-1.47E-2</v>
      </c>
      <c r="V175" s="85">
        <v>-1E-3</v>
      </c>
      <c r="W175" s="85">
        <v>3.8999999999999998E-3</v>
      </c>
      <c r="X175" s="85">
        <v>-8.6999999999999994E-3</v>
      </c>
      <c r="Y175" s="85">
        <v>-3.5999999999999999E-3</v>
      </c>
      <c r="Z175" s="85">
        <v>0.11600000000000001</v>
      </c>
      <c r="AA175" s="85">
        <v>1.32E-2</v>
      </c>
      <c r="AB175" s="85">
        <v>2E-3</v>
      </c>
      <c r="AC175" s="85">
        <v>0</v>
      </c>
      <c r="AD175" s="85">
        <v>4.0000000000000002E-4</v>
      </c>
      <c r="AE175" s="85">
        <v>1E-4</v>
      </c>
      <c r="AF175" s="86">
        <v>5.0000000000000001E-4</v>
      </c>
    </row>
    <row r="176" spans="1:32" x14ac:dyDescent="0.4">
      <c r="A176" s="82" t="s">
        <v>559</v>
      </c>
      <c r="B176" s="83" t="s">
        <v>166</v>
      </c>
      <c r="C176" s="84">
        <v>45530.639965277776</v>
      </c>
      <c r="D176" s="85">
        <v>9.7999999999999997E-3</v>
      </c>
      <c r="E176" s="85">
        <v>0.47160000000000002</v>
      </c>
      <c r="F176" s="85">
        <v>0.2447</v>
      </c>
      <c r="G176" s="85">
        <v>4.7E-2</v>
      </c>
      <c r="H176" s="85">
        <v>0.2402</v>
      </c>
      <c r="I176" s="85">
        <v>4.8000000000000001E-2</v>
      </c>
      <c r="J176" s="85">
        <v>0.47189999999999999</v>
      </c>
      <c r="K176" s="85">
        <v>9.7900000000000001E-2</v>
      </c>
      <c r="L176" s="85">
        <v>0.48809999999999998</v>
      </c>
      <c r="M176" s="85">
        <v>0.24690000000000001</v>
      </c>
      <c r="N176" s="85">
        <v>0.23</v>
      </c>
      <c r="O176" s="85">
        <v>0.49370000000000003</v>
      </c>
      <c r="P176" s="85">
        <v>0.47289999999999999</v>
      </c>
      <c r="Q176" s="85">
        <v>-8.8999999999999999E-3</v>
      </c>
      <c r="R176" s="85">
        <v>0.48139999999999999</v>
      </c>
      <c r="S176" s="85">
        <v>9.8500000000000004E-2</v>
      </c>
      <c r="T176" s="85">
        <v>9.11E-2</v>
      </c>
      <c r="U176" s="85">
        <v>0.4819</v>
      </c>
      <c r="V176" s="85">
        <v>0.24149999999999999</v>
      </c>
      <c r="W176" s="85">
        <v>0.1077</v>
      </c>
      <c r="X176" s="85">
        <v>0.2429</v>
      </c>
      <c r="Y176" s="85">
        <v>0.24079999999999999</v>
      </c>
      <c r="Z176" s="85">
        <v>0.26129999999999998</v>
      </c>
      <c r="AA176" s="85">
        <v>0.25019999999999998</v>
      </c>
      <c r="AB176" s="85">
        <v>9.4600000000000004E-2</v>
      </c>
      <c r="AC176" s="85">
        <v>9.9199999999999997E-2</v>
      </c>
      <c r="AD176" s="85">
        <v>9.7799999999999998E-2</v>
      </c>
      <c r="AE176" s="85">
        <v>0.24429999999999999</v>
      </c>
      <c r="AF176" s="86">
        <v>9.5899999999999999E-2</v>
      </c>
    </row>
    <row r="177" spans="1:32" s="100" customFormat="1" x14ac:dyDescent="0.4">
      <c r="A177" s="96" t="s">
        <v>624</v>
      </c>
      <c r="B177" s="97"/>
      <c r="C177" s="97"/>
      <c r="D177" s="97">
        <f>(D176-D175)/(2/200)</f>
        <v>0.95999999999999985</v>
      </c>
      <c r="E177" s="97">
        <f>(E176-E175)/(100/200)</f>
        <v>0.94300000000000006</v>
      </c>
      <c r="F177" s="97">
        <f>(F176-F175)/(50/200)</f>
        <v>0.95799999999999996</v>
      </c>
      <c r="G177" s="97">
        <f>(G176-G175)/(10/200)</f>
        <v>0.97799999999999998</v>
      </c>
      <c r="H177" s="97">
        <f>(H176-H175)/(50/200)</f>
        <v>0.96040000000000003</v>
      </c>
      <c r="I177" s="97">
        <f>(I176-I175)/(10/200)</f>
        <v>0.96200000000000008</v>
      </c>
      <c r="J177" s="97">
        <f>(J176-J175)/(100/200)</f>
        <v>0.96679999999999999</v>
      </c>
      <c r="K177" s="97">
        <f>(K176-K175)/(20/200)</f>
        <v>0.97899999999999998</v>
      </c>
      <c r="L177" s="97">
        <f>(L176-L175)/(100/200)</f>
        <v>0.97559999999999991</v>
      </c>
      <c r="M177" s="97">
        <f>(M176-M175)/(50/200)</f>
        <v>0.98840000000000006</v>
      </c>
      <c r="N177" s="97">
        <f>(N176-N175)/(50/200)</f>
        <v>0.91800000000000004</v>
      </c>
      <c r="O177" s="97">
        <f>(O176-O175)/(100/200)</f>
        <v>0.9860000000000001</v>
      </c>
      <c r="P177" s="97">
        <f>(P176-P175)/(100/200)</f>
        <v>0.89039999999999997</v>
      </c>
      <c r="Q177" s="97"/>
      <c r="R177" s="97">
        <f>(R176-R175)/(100/200)</f>
        <v>0.97599999999999998</v>
      </c>
      <c r="S177" s="97">
        <f>(S176-S175)/(20/200)</f>
        <v>0.98799999999999999</v>
      </c>
      <c r="T177" s="97">
        <f>(T176-T175)/(20/200)</f>
        <v>0.76600000000000001</v>
      </c>
      <c r="U177" s="97">
        <f>(U176-U175)/(100/200)</f>
        <v>0.99319999999999997</v>
      </c>
      <c r="V177" s="97">
        <f>(V176-V175)/(50/200)</f>
        <v>0.97</v>
      </c>
      <c r="W177" s="98">
        <f>(W176-W175)/(20/200)</f>
        <v>1.038</v>
      </c>
      <c r="X177" s="97">
        <f>(X176-X175)/(50/200)</f>
        <v>1.0064</v>
      </c>
      <c r="Y177" s="97">
        <f>(Y176-Y175)/(50/200)</f>
        <v>0.97759999999999991</v>
      </c>
      <c r="Z177" s="97">
        <f>(Z176-Z175)/(50/200)</f>
        <v>0.58119999999999994</v>
      </c>
      <c r="AA177" s="97">
        <f>(AA176-AA175)/(50/200)</f>
        <v>0.94799999999999995</v>
      </c>
      <c r="AB177" s="97">
        <f>(AB176-AB175)/(20/200)</f>
        <v>0.92599999999999993</v>
      </c>
      <c r="AC177" s="97">
        <f>(AC176-AC175)/(20/200)</f>
        <v>0.99199999999999988</v>
      </c>
      <c r="AD177" s="97">
        <f>(AD176-AD175)/(20/200)</f>
        <v>0.97399999999999998</v>
      </c>
      <c r="AE177" s="97">
        <f>(AE176-AE175)/(50/200)</f>
        <v>0.9768</v>
      </c>
      <c r="AF177" s="99">
        <f>(AF176-AF175)/(20/200)</f>
        <v>0.95399999999999996</v>
      </c>
    </row>
    <row r="178" spans="1:32" x14ac:dyDescent="0.4">
      <c r="A178" s="82" t="s">
        <v>557</v>
      </c>
      <c r="B178" s="83" t="s">
        <v>166</v>
      </c>
      <c r="C178" s="84">
        <v>45530.636493055557</v>
      </c>
      <c r="D178" s="85">
        <v>2.0000000000000001E-4</v>
      </c>
      <c r="E178" s="85">
        <v>1E-4</v>
      </c>
      <c r="F178" s="85">
        <v>5.1999999999999998E-3</v>
      </c>
      <c r="G178" s="85">
        <v>-1.9E-3</v>
      </c>
      <c r="H178" s="85">
        <v>1E-4</v>
      </c>
      <c r="I178" s="85">
        <v>-1E-4</v>
      </c>
      <c r="J178" s="85">
        <v>-1.15E-2</v>
      </c>
      <c r="K178" s="85">
        <v>0</v>
      </c>
      <c r="L178" s="85">
        <v>2.9999999999999997E-4</v>
      </c>
      <c r="M178" s="85">
        <v>-2.0000000000000001E-4</v>
      </c>
      <c r="N178" s="85">
        <v>5.0000000000000001E-4</v>
      </c>
      <c r="O178" s="85">
        <v>6.9999999999999999E-4</v>
      </c>
      <c r="P178" s="85">
        <v>2.7699999999999999E-2</v>
      </c>
      <c r="Q178" s="85">
        <v>-7.7999999999999996E-3</v>
      </c>
      <c r="R178" s="85">
        <v>-6.6E-3</v>
      </c>
      <c r="S178" s="85">
        <v>-2.9999999999999997E-4</v>
      </c>
      <c r="T178" s="85">
        <v>1.4500000000000001E-2</v>
      </c>
      <c r="U178" s="85">
        <v>-1.47E-2</v>
      </c>
      <c r="V178" s="85">
        <v>-1E-3</v>
      </c>
      <c r="W178" s="85">
        <v>3.8999999999999998E-3</v>
      </c>
      <c r="X178" s="85">
        <v>-8.6999999999999994E-3</v>
      </c>
      <c r="Y178" s="85">
        <v>-3.5999999999999999E-3</v>
      </c>
      <c r="Z178" s="85">
        <v>0.11600000000000001</v>
      </c>
      <c r="AA178" s="85">
        <v>1.32E-2</v>
      </c>
      <c r="AB178" s="85">
        <v>2E-3</v>
      </c>
      <c r="AC178" s="85">
        <v>0</v>
      </c>
      <c r="AD178" s="85">
        <v>4.0000000000000002E-4</v>
      </c>
      <c r="AE178" s="85">
        <v>1E-4</v>
      </c>
      <c r="AF178" s="86">
        <v>5.0000000000000001E-4</v>
      </c>
    </row>
    <row r="179" spans="1:32" x14ac:dyDescent="0.4">
      <c r="A179" s="82" t="s">
        <v>560</v>
      </c>
      <c r="B179" s="83" t="s">
        <v>166</v>
      </c>
      <c r="C179" s="84">
        <v>45530.641701388886</v>
      </c>
      <c r="D179" s="85">
        <v>1.9E-2</v>
      </c>
      <c r="E179" s="85">
        <v>0.9546</v>
      </c>
      <c r="F179" s="85">
        <v>0.49020000000000002</v>
      </c>
      <c r="G179" s="85">
        <v>9.4799999999999995E-2</v>
      </c>
      <c r="H179" s="85">
        <v>0.48399999999999999</v>
      </c>
      <c r="I179" s="85">
        <v>9.7100000000000006E-2</v>
      </c>
      <c r="J179" s="85">
        <v>0.96660000000000001</v>
      </c>
      <c r="K179" s="85">
        <v>0.19620000000000001</v>
      </c>
      <c r="L179" s="85">
        <v>0.98199999999999998</v>
      </c>
      <c r="M179" s="85">
        <v>0.49109999999999998</v>
      </c>
      <c r="N179" s="85">
        <v>0.4582</v>
      </c>
      <c r="O179" s="85">
        <v>0.99360000000000004</v>
      </c>
      <c r="P179" s="85">
        <v>0.96530000000000005</v>
      </c>
      <c r="Q179" s="85">
        <v>-2.9999999999999997E-4</v>
      </c>
      <c r="R179" s="85">
        <v>0.98070000000000002</v>
      </c>
      <c r="S179" s="85">
        <v>0.1978</v>
      </c>
      <c r="T179" s="85">
        <v>0.1799</v>
      </c>
      <c r="U179" s="85">
        <v>0.97850000000000004</v>
      </c>
      <c r="V179" s="85">
        <v>0.48470000000000002</v>
      </c>
      <c r="W179" s="85">
        <v>0.20710000000000001</v>
      </c>
      <c r="X179" s="85">
        <v>0.4874</v>
      </c>
      <c r="Y179" s="85">
        <v>0.4869</v>
      </c>
      <c r="Z179" s="85">
        <v>0.47299999999999998</v>
      </c>
      <c r="AA179" s="85">
        <v>0.48980000000000001</v>
      </c>
      <c r="AB179" s="85">
        <v>0.18609999999999999</v>
      </c>
      <c r="AC179" s="85">
        <v>0.19900000000000001</v>
      </c>
      <c r="AD179" s="85">
        <v>0.19439999999999999</v>
      </c>
      <c r="AE179" s="85">
        <v>0.48730000000000001</v>
      </c>
      <c r="AF179" s="86">
        <v>0.1946</v>
      </c>
    </row>
    <row r="180" spans="1:32" s="100" customFormat="1" x14ac:dyDescent="0.4">
      <c r="A180" s="96" t="s">
        <v>624</v>
      </c>
      <c r="B180" s="97"/>
      <c r="C180" s="97"/>
      <c r="D180" s="97">
        <f>(D179-D178)/(2/100)</f>
        <v>0.94000000000000006</v>
      </c>
      <c r="E180" s="97">
        <f>(E179-E178)/(100/100)</f>
        <v>0.95450000000000002</v>
      </c>
      <c r="F180" s="97">
        <f>(F179-F178)/(50/100)</f>
        <v>0.97000000000000008</v>
      </c>
      <c r="G180" s="97">
        <f>(G179-G178)/(10/100)</f>
        <v>0.96699999999999986</v>
      </c>
      <c r="H180" s="97">
        <f>(H179-H178)/(50/100)</f>
        <v>0.96779999999999999</v>
      </c>
      <c r="I180" s="97">
        <f>(I179-I178)/(10/100)</f>
        <v>0.97200000000000009</v>
      </c>
      <c r="J180" s="97">
        <f>(J179-J178)/(100/100)</f>
        <v>0.97809999999999997</v>
      </c>
      <c r="K180" s="97">
        <f>(K179-K178)/(20/100)</f>
        <v>0.98099999999999998</v>
      </c>
      <c r="L180" s="97">
        <f>(L179-L178)/(100/100)</f>
        <v>0.98170000000000002</v>
      </c>
      <c r="M180" s="97">
        <f>(M179-M178)/(50/100)</f>
        <v>0.98259999999999992</v>
      </c>
      <c r="N180" s="97">
        <f>(N179-N178)/(50/100)</f>
        <v>0.91539999999999999</v>
      </c>
      <c r="O180" s="97">
        <f>(O179-O178)/(100/100)</f>
        <v>0.9929</v>
      </c>
      <c r="P180" s="97">
        <f>(P179-P178/(100/100))</f>
        <v>0.9376000000000001</v>
      </c>
      <c r="Q180" s="97"/>
      <c r="R180" s="97">
        <f>(R179-R178)/(100/100)</f>
        <v>0.98730000000000007</v>
      </c>
      <c r="S180" s="97">
        <f>(S179-S178)/(20/100)</f>
        <v>0.99049999999999994</v>
      </c>
      <c r="T180" s="97">
        <f>(T179-T178)/(20/100)</f>
        <v>0.82699999999999996</v>
      </c>
      <c r="U180" s="97">
        <f>(U179-U178)/(100/100)</f>
        <v>0.99320000000000008</v>
      </c>
      <c r="V180" s="97">
        <f>(V179-V178)/(50/100)</f>
        <v>0.97140000000000004</v>
      </c>
      <c r="W180" s="98">
        <f>(W179-W178)/(20/100)</f>
        <v>1.016</v>
      </c>
      <c r="X180" s="97">
        <f>(X179-X178)/(50/100)</f>
        <v>0.99219999999999997</v>
      </c>
      <c r="Y180" s="97">
        <f>(Y179-Y178)/(50/100)</f>
        <v>0.98099999999999998</v>
      </c>
      <c r="Z180" s="97">
        <f>(Z179-Z178)/(50/100)</f>
        <v>0.71399999999999997</v>
      </c>
      <c r="AA180" s="97">
        <f>(AA179-AA178)/(50/100)</f>
        <v>0.95320000000000005</v>
      </c>
      <c r="AB180" s="97">
        <f>(AB179-AB178)/(20/100)</f>
        <v>0.92049999999999987</v>
      </c>
      <c r="AC180" s="97">
        <f>(AC179-AC178)/(20/100)</f>
        <v>0.995</v>
      </c>
      <c r="AD180" s="97">
        <f>(AD179-AD178)/(20/100)</f>
        <v>0.96999999999999986</v>
      </c>
      <c r="AE180" s="97">
        <f>(AE179-AE178)/(50/100)</f>
        <v>0.97440000000000004</v>
      </c>
      <c r="AF180" s="99">
        <f>(AF179-AF178)/(20/100)</f>
        <v>0.97049999999999992</v>
      </c>
    </row>
    <row r="181" spans="1:32" x14ac:dyDescent="0.4">
      <c r="A181" s="82" t="s">
        <v>561</v>
      </c>
      <c r="B181" s="83" t="s">
        <v>166</v>
      </c>
      <c r="C181" s="84">
        <v>45530.643437500003</v>
      </c>
      <c r="D181" s="85">
        <v>9.6299999999999997E-2</v>
      </c>
      <c r="E181" s="85">
        <v>4.6699000000000002</v>
      </c>
      <c r="F181" s="85">
        <v>2.4802</v>
      </c>
      <c r="G181" s="85">
        <v>0.49390000000000001</v>
      </c>
      <c r="H181" s="85">
        <v>2.3902999999999999</v>
      </c>
      <c r="I181" s="85">
        <v>0.4793</v>
      </c>
      <c r="J181" s="85">
        <v>4.8571</v>
      </c>
      <c r="K181" s="85">
        <v>0.99060000000000004</v>
      </c>
      <c r="L181" s="85">
        <v>4.9267000000000003</v>
      </c>
      <c r="M181" s="85">
        <v>2.4481999999999999</v>
      </c>
      <c r="N181" s="85">
        <v>2.2906</v>
      </c>
      <c r="O181" s="85">
        <v>4.8598999999999997</v>
      </c>
      <c r="P181" s="85">
        <v>4.8696000000000002</v>
      </c>
      <c r="Q181" s="85">
        <v>-1.1999999999999999E-3</v>
      </c>
      <c r="R181" s="85">
        <v>4.9930000000000003</v>
      </c>
      <c r="S181" s="85">
        <v>0.97319999999999995</v>
      </c>
      <c r="T181" s="85">
        <v>0.93730000000000002</v>
      </c>
      <c r="U181" s="85">
        <v>4.8280000000000003</v>
      </c>
      <c r="V181" s="85">
        <v>2.4506999999999999</v>
      </c>
      <c r="W181" s="85">
        <v>1.0387</v>
      </c>
      <c r="X181" s="85">
        <v>2.4952999999999999</v>
      </c>
      <c r="Y181" s="85">
        <v>2.5074000000000001</v>
      </c>
      <c r="Z181" s="85">
        <v>2.5632000000000001</v>
      </c>
      <c r="AA181" s="85">
        <v>2.4876</v>
      </c>
      <c r="AB181" s="85">
        <v>0.95820000000000005</v>
      </c>
      <c r="AC181" s="85">
        <v>0.98150000000000004</v>
      </c>
      <c r="AD181" s="85">
        <v>0.98219999999999996</v>
      </c>
      <c r="AE181" s="85">
        <v>2.4491000000000001</v>
      </c>
      <c r="AF181" s="86">
        <v>0.97699999999999998</v>
      </c>
    </row>
    <row r="182" spans="1:32" x14ac:dyDescent="0.4">
      <c r="A182" s="82" t="s">
        <v>562</v>
      </c>
      <c r="B182" s="83" t="s">
        <v>166</v>
      </c>
      <c r="C182" s="84">
        <v>45530.645173611112</v>
      </c>
      <c r="D182" s="85">
        <v>9.5399999999999999E-2</v>
      </c>
      <c r="E182" s="85">
        <v>4.6688999999999998</v>
      </c>
      <c r="F182" s="85">
        <v>2.4679000000000002</v>
      </c>
      <c r="G182" s="85">
        <v>0.48920000000000002</v>
      </c>
      <c r="H182" s="85">
        <v>2.395</v>
      </c>
      <c r="I182" s="85">
        <v>0.47699999999999998</v>
      </c>
      <c r="J182" s="85">
        <v>4.8094000000000001</v>
      </c>
      <c r="K182" s="85">
        <v>0.98099999999999998</v>
      </c>
      <c r="L182" s="85">
        <v>4.8861999999999997</v>
      </c>
      <c r="M182" s="85">
        <v>2.4260999999999999</v>
      </c>
      <c r="N182" s="85">
        <v>2.2894999999999999</v>
      </c>
      <c r="O182" s="85">
        <v>4.8663999999999996</v>
      </c>
      <c r="P182" s="85">
        <v>4.8059000000000003</v>
      </c>
      <c r="Q182" s="85">
        <v>-7.7000000000000002E-3</v>
      </c>
      <c r="R182" s="85">
        <v>4.9477000000000002</v>
      </c>
      <c r="S182" s="85">
        <v>0.97540000000000004</v>
      </c>
      <c r="T182" s="85">
        <v>0.95209999999999995</v>
      </c>
      <c r="U182" s="85">
        <v>4.7946</v>
      </c>
      <c r="V182" s="85">
        <v>2.4232</v>
      </c>
      <c r="W182" s="85">
        <v>1.0303</v>
      </c>
      <c r="X182" s="85">
        <v>2.4739</v>
      </c>
      <c r="Y182" s="85">
        <v>2.4843999999999999</v>
      </c>
      <c r="Z182" s="85">
        <v>2.5859000000000001</v>
      </c>
      <c r="AA182" s="85">
        <v>2.4727000000000001</v>
      </c>
      <c r="AB182" s="85">
        <v>0.95469999999999999</v>
      </c>
      <c r="AC182" s="85">
        <v>0.9829</v>
      </c>
      <c r="AD182" s="85">
        <v>0.97299999999999998</v>
      </c>
      <c r="AE182" s="85">
        <v>2.4409000000000001</v>
      </c>
      <c r="AF182" s="86">
        <v>0.96660000000000001</v>
      </c>
    </row>
    <row r="183" spans="1:32" x14ac:dyDescent="0.4">
      <c r="A183" s="87" t="s">
        <v>623</v>
      </c>
      <c r="B183" s="93"/>
      <c r="C183" s="93"/>
      <c r="D183" s="94">
        <f t="shared" ref="D183:P183" si="28">(ABS((D181-D182)/((D181+D182)/2)))</f>
        <v>9.3896713615023285E-3</v>
      </c>
      <c r="E183" s="94">
        <f t="shared" si="28"/>
        <v>2.1416027755179125E-4</v>
      </c>
      <c r="F183" s="94">
        <f t="shared" si="28"/>
        <v>4.9716052626259596E-3</v>
      </c>
      <c r="G183" s="94">
        <f t="shared" si="28"/>
        <v>9.5615908859729044E-3</v>
      </c>
      <c r="H183" s="94">
        <f t="shared" si="28"/>
        <v>1.9643491526132738E-3</v>
      </c>
      <c r="I183" s="94">
        <f t="shared" si="28"/>
        <v>4.8102060023005842E-3</v>
      </c>
      <c r="J183" s="94">
        <f t="shared" si="28"/>
        <v>9.8691356747529838E-3</v>
      </c>
      <c r="K183" s="94">
        <f t="shared" si="28"/>
        <v>9.7382836275107052E-3</v>
      </c>
      <c r="L183" s="94">
        <f t="shared" si="28"/>
        <v>8.2544405833139337E-3</v>
      </c>
      <c r="M183" s="94">
        <f t="shared" si="28"/>
        <v>9.0679687339720611E-3</v>
      </c>
      <c r="N183" s="94">
        <f t="shared" si="28"/>
        <v>4.8033885723023555E-4</v>
      </c>
      <c r="O183" s="94">
        <f t="shared" si="28"/>
        <v>1.3365822563564667E-3</v>
      </c>
      <c r="P183" s="94">
        <f t="shared" si="28"/>
        <v>1.316727817683838E-2</v>
      </c>
      <c r="Q183" s="94">
        <f>(ABS((61-62)/((61+62)/2)))</f>
        <v>1.6260162601626018E-2</v>
      </c>
      <c r="R183" s="94">
        <f t="shared" ref="R183:AF183" si="29">(ABS((R181-R182)/((R181+R182)/2)))</f>
        <v>9.114046294526567E-3</v>
      </c>
      <c r="S183" s="94">
        <f t="shared" si="29"/>
        <v>2.258031407164211E-3</v>
      </c>
      <c r="T183" s="94">
        <f t="shared" si="29"/>
        <v>1.5666349105536069E-2</v>
      </c>
      <c r="U183" s="94">
        <f t="shared" si="29"/>
        <v>6.9419907301561572E-3</v>
      </c>
      <c r="V183" s="94">
        <f t="shared" si="29"/>
        <v>1.1284597550216401E-2</v>
      </c>
      <c r="W183" s="94">
        <f t="shared" si="29"/>
        <v>8.1198646689221495E-3</v>
      </c>
      <c r="X183" s="94">
        <f t="shared" si="29"/>
        <v>8.6130564275939247E-3</v>
      </c>
      <c r="Y183" s="94">
        <f t="shared" si="29"/>
        <v>9.2151127849673994E-3</v>
      </c>
      <c r="Z183" s="94">
        <f t="shared" si="29"/>
        <v>8.8170748286108009E-3</v>
      </c>
      <c r="AA183" s="94">
        <f t="shared" si="29"/>
        <v>6.0077011471080027E-3</v>
      </c>
      <c r="AB183" s="94">
        <f t="shared" si="29"/>
        <v>3.6593653614930824E-3</v>
      </c>
      <c r="AC183" s="94">
        <f t="shared" si="29"/>
        <v>1.4253716147423711E-3</v>
      </c>
      <c r="AD183" s="94">
        <f t="shared" si="29"/>
        <v>9.4108019639934388E-3</v>
      </c>
      <c r="AE183" s="94">
        <f t="shared" si="29"/>
        <v>3.3537832310838382E-3</v>
      </c>
      <c r="AF183" s="95">
        <f t="shared" si="29"/>
        <v>1.0701790491870719E-2</v>
      </c>
    </row>
    <row r="184" spans="1:32" x14ac:dyDescent="0.4">
      <c r="A184" s="82" t="s">
        <v>557</v>
      </c>
      <c r="B184" s="83" t="s">
        <v>166</v>
      </c>
      <c r="C184" s="84">
        <v>45530.636493055557</v>
      </c>
      <c r="D184" s="85">
        <v>2.0000000000000001E-4</v>
      </c>
      <c r="E184" s="85">
        <v>1E-4</v>
      </c>
      <c r="F184" s="85">
        <v>5.1999999999999998E-3</v>
      </c>
      <c r="G184" s="85">
        <v>-1.9E-3</v>
      </c>
      <c r="H184" s="85">
        <v>1E-4</v>
      </c>
      <c r="I184" s="85">
        <v>-1E-4</v>
      </c>
      <c r="J184" s="85">
        <v>-1.15E-2</v>
      </c>
      <c r="K184" s="85">
        <v>0</v>
      </c>
      <c r="L184" s="85">
        <v>2.9999999999999997E-4</v>
      </c>
      <c r="M184" s="85">
        <v>-2.0000000000000001E-4</v>
      </c>
      <c r="N184" s="85">
        <v>5.0000000000000001E-4</v>
      </c>
      <c r="O184" s="85">
        <v>6.9999999999999999E-4</v>
      </c>
      <c r="P184" s="85">
        <v>2.7699999999999999E-2</v>
      </c>
      <c r="Q184" s="85">
        <v>-7.7999999999999996E-3</v>
      </c>
      <c r="R184" s="85">
        <v>-6.6E-3</v>
      </c>
      <c r="S184" s="85">
        <v>-2.9999999999999997E-4</v>
      </c>
      <c r="T184" s="85">
        <v>1.4500000000000001E-2</v>
      </c>
      <c r="U184" s="85">
        <v>-1.47E-2</v>
      </c>
      <c r="V184" s="85">
        <v>-1E-3</v>
      </c>
      <c r="W184" s="85">
        <v>3.8999999999999998E-3</v>
      </c>
      <c r="X184" s="85">
        <v>-8.6999999999999994E-3</v>
      </c>
      <c r="Y184" s="85">
        <v>-3.5999999999999999E-3</v>
      </c>
      <c r="Z184" s="85">
        <v>0.11600000000000001</v>
      </c>
      <c r="AA184" s="85">
        <v>1.32E-2</v>
      </c>
      <c r="AB184" s="85">
        <v>2E-3</v>
      </c>
      <c r="AC184" s="85">
        <v>0</v>
      </c>
      <c r="AD184" s="85">
        <v>4.0000000000000002E-4</v>
      </c>
      <c r="AE184" s="85">
        <v>1E-4</v>
      </c>
      <c r="AF184" s="86">
        <v>5.0000000000000001E-4</v>
      </c>
    </row>
    <row r="185" spans="1:32" x14ac:dyDescent="0.4">
      <c r="A185" s="82" t="s">
        <v>561</v>
      </c>
      <c r="B185" s="83" t="s">
        <v>166</v>
      </c>
      <c r="C185" s="84">
        <v>45530.643437500003</v>
      </c>
      <c r="D185" s="85">
        <v>9.6299999999999997E-2</v>
      </c>
      <c r="E185" s="85">
        <v>4.6699000000000002</v>
      </c>
      <c r="F185" s="85">
        <v>2.4802</v>
      </c>
      <c r="G185" s="85">
        <v>0.49390000000000001</v>
      </c>
      <c r="H185" s="85">
        <v>2.3902999999999999</v>
      </c>
      <c r="I185" s="85">
        <v>0.4793</v>
      </c>
      <c r="J185" s="85">
        <v>4.8571</v>
      </c>
      <c r="K185" s="85">
        <v>0.99060000000000004</v>
      </c>
      <c r="L185" s="85">
        <v>4.9267000000000003</v>
      </c>
      <c r="M185" s="85">
        <v>2.4481999999999999</v>
      </c>
      <c r="N185" s="85">
        <v>2.2906</v>
      </c>
      <c r="O185" s="85">
        <v>4.8598999999999997</v>
      </c>
      <c r="P185" s="85">
        <v>4.8696000000000002</v>
      </c>
      <c r="Q185" s="85">
        <v>-1.1999999999999999E-3</v>
      </c>
      <c r="R185" s="85">
        <v>4.9930000000000003</v>
      </c>
      <c r="S185" s="85">
        <v>0.97319999999999995</v>
      </c>
      <c r="T185" s="85">
        <v>0.93730000000000002</v>
      </c>
      <c r="U185" s="85">
        <v>4.8280000000000003</v>
      </c>
      <c r="V185" s="85">
        <v>2.4506999999999999</v>
      </c>
      <c r="W185" s="85">
        <v>1.0387</v>
      </c>
      <c r="X185" s="85">
        <v>2.4952999999999999</v>
      </c>
      <c r="Y185" s="85">
        <v>2.5074000000000001</v>
      </c>
      <c r="Z185" s="85">
        <v>2.5632000000000001</v>
      </c>
      <c r="AA185" s="85">
        <v>2.4876</v>
      </c>
      <c r="AB185" s="85">
        <v>0.95820000000000005</v>
      </c>
      <c r="AC185" s="85">
        <v>0.98150000000000004</v>
      </c>
      <c r="AD185" s="85">
        <v>0.98219999999999996</v>
      </c>
      <c r="AE185" s="85">
        <v>2.4491000000000001</v>
      </c>
      <c r="AF185" s="86">
        <v>0.97699999999999998</v>
      </c>
    </row>
    <row r="186" spans="1:32" s="100" customFormat="1" x14ac:dyDescent="0.4">
      <c r="A186" s="96" t="s">
        <v>624</v>
      </c>
      <c r="B186" s="97"/>
      <c r="C186" s="97"/>
      <c r="D186" s="97">
        <f>(D185-D184)/(2/20)</f>
        <v>0.96099999999999985</v>
      </c>
      <c r="E186" s="97">
        <f>(E185-E184)/(100/20)</f>
        <v>0.93396000000000012</v>
      </c>
      <c r="F186" s="97">
        <f>(F185-F184)/(50/20)</f>
        <v>0.99</v>
      </c>
      <c r="G186" s="97">
        <f>(G185-G184)/(10/20)</f>
        <v>0.99160000000000004</v>
      </c>
      <c r="H186" s="97">
        <f>(H185-H184)/(50/20)</f>
        <v>0.95607999999999982</v>
      </c>
      <c r="I186" s="97">
        <f>(I185-I184)/(10/20)</f>
        <v>0.95879999999999999</v>
      </c>
      <c r="J186" s="97">
        <f>(J185-J184)/(100/20)</f>
        <v>0.97371999999999992</v>
      </c>
      <c r="K186" s="97">
        <f>(K185-K184)/(20/20)</f>
        <v>0.99060000000000004</v>
      </c>
      <c r="L186" s="97">
        <f>(L185-L184)/(100/20)</f>
        <v>0.98528000000000004</v>
      </c>
      <c r="M186" s="97">
        <f>(M185-M184)/(50/20)</f>
        <v>0.97936000000000001</v>
      </c>
      <c r="N186" s="97">
        <f>(N185-N184)/(50/20)</f>
        <v>0.91603999999999997</v>
      </c>
      <c r="O186" s="97">
        <f>(O185-O184)/(100/20)</f>
        <v>0.97183999999999993</v>
      </c>
      <c r="P186" s="97">
        <f>(P185-P184)/(100/20)</f>
        <v>0.96838000000000002</v>
      </c>
      <c r="Q186" s="97"/>
      <c r="R186" s="97">
        <f>(R185-R184)/(100/20)</f>
        <v>0.99992000000000003</v>
      </c>
      <c r="S186" s="97">
        <f>(S185-S184)/(20/20)</f>
        <v>0.97349999999999992</v>
      </c>
      <c r="T186" s="97">
        <f>(T185-T184)/(20/20)</f>
        <v>0.92280000000000006</v>
      </c>
      <c r="U186" s="97">
        <f>(U185-U184)/(100/20)</f>
        <v>0.96854000000000018</v>
      </c>
      <c r="V186" s="97">
        <f>(V185-V184)/(50/20)</f>
        <v>0.98067999999999989</v>
      </c>
      <c r="W186" s="98">
        <f>W185/(20/20)</f>
        <v>1.0387</v>
      </c>
      <c r="X186" s="97">
        <f>(X185-X184)/(50/20)</f>
        <v>1.0016</v>
      </c>
      <c r="Y186" s="97">
        <f>(Y185-Y184)/(50/20)</f>
        <v>1.0044</v>
      </c>
      <c r="Z186" s="97">
        <f>(Z185-Z184)/(50/20)</f>
        <v>0.97887999999999997</v>
      </c>
      <c r="AA186" s="97">
        <f>(AA185-AA184)/(50/20)</f>
        <v>0.98976000000000008</v>
      </c>
      <c r="AB186" s="97">
        <f>AB185/(20/20)</f>
        <v>0.95820000000000005</v>
      </c>
      <c r="AC186" s="97">
        <f>(AC185-AC184)/(20/20)</f>
        <v>0.98150000000000004</v>
      </c>
      <c r="AD186" s="97">
        <f>(AD185-AD184)/(20/20)</f>
        <v>0.98180000000000001</v>
      </c>
      <c r="AE186" s="97">
        <f>(AE185-AE184)/(50/20)</f>
        <v>0.97959999999999992</v>
      </c>
      <c r="AF186" s="99">
        <f>(AF185-AF184)/(20/20)</f>
        <v>0.97650000000000003</v>
      </c>
    </row>
    <row r="187" spans="1:32" x14ac:dyDescent="0.4">
      <c r="A187" s="82" t="s">
        <v>557</v>
      </c>
      <c r="B187" s="83" t="s">
        <v>166</v>
      </c>
      <c r="C187" s="84">
        <v>45530.636493055557</v>
      </c>
      <c r="D187" s="85">
        <v>2.0000000000000001E-4</v>
      </c>
      <c r="E187" s="85">
        <v>1E-4</v>
      </c>
      <c r="F187" s="85">
        <v>5.1999999999999998E-3</v>
      </c>
      <c r="G187" s="85">
        <v>-1.9E-3</v>
      </c>
      <c r="H187" s="85">
        <v>1E-4</v>
      </c>
      <c r="I187" s="85">
        <v>-1E-4</v>
      </c>
      <c r="J187" s="85">
        <v>-1.15E-2</v>
      </c>
      <c r="K187" s="85">
        <v>0</v>
      </c>
      <c r="L187" s="85">
        <v>2.9999999999999997E-4</v>
      </c>
      <c r="M187" s="85">
        <v>-2.0000000000000001E-4</v>
      </c>
      <c r="N187" s="85">
        <v>5.0000000000000001E-4</v>
      </c>
      <c r="O187" s="85">
        <v>6.9999999999999999E-4</v>
      </c>
      <c r="P187" s="85">
        <v>2.7699999999999999E-2</v>
      </c>
      <c r="Q187" s="85">
        <v>-7.7999999999999996E-3</v>
      </c>
      <c r="R187" s="85">
        <v>-6.6E-3</v>
      </c>
      <c r="S187" s="85">
        <v>-2.9999999999999997E-4</v>
      </c>
      <c r="T187" s="85">
        <v>1.4500000000000001E-2</v>
      </c>
      <c r="U187" s="85">
        <v>-1.47E-2</v>
      </c>
      <c r="V187" s="85">
        <v>-1E-3</v>
      </c>
      <c r="W187" s="85">
        <v>3.8999999999999998E-3</v>
      </c>
      <c r="X187" s="85">
        <v>-8.6999999999999994E-3</v>
      </c>
      <c r="Y187" s="85">
        <v>-3.5999999999999999E-3</v>
      </c>
      <c r="Z187" s="85">
        <v>0.11600000000000001</v>
      </c>
      <c r="AA187" s="85">
        <v>1.32E-2</v>
      </c>
      <c r="AB187" s="85">
        <v>2E-3</v>
      </c>
      <c r="AC187" s="85">
        <v>0</v>
      </c>
      <c r="AD187" s="85">
        <v>4.0000000000000002E-4</v>
      </c>
      <c r="AE187" s="85">
        <v>1E-4</v>
      </c>
      <c r="AF187" s="86">
        <v>5.0000000000000001E-4</v>
      </c>
    </row>
    <row r="188" spans="1:32" x14ac:dyDescent="0.4">
      <c r="A188" s="82" t="s">
        <v>562</v>
      </c>
      <c r="B188" s="83" t="s">
        <v>166</v>
      </c>
      <c r="C188" s="84">
        <v>45530.645173611112</v>
      </c>
      <c r="D188" s="85">
        <v>9.5399999999999999E-2</v>
      </c>
      <c r="E188" s="85">
        <v>4.6688999999999998</v>
      </c>
      <c r="F188" s="85">
        <v>2.4679000000000002</v>
      </c>
      <c r="G188" s="85">
        <v>0.48920000000000002</v>
      </c>
      <c r="H188" s="85">
        <v>2.395</v>
      </c>
      <c r="I188" s="85">
        <v>0.47699999999999998</v>
      </c>
      <c r="J188" s="85">
        <v>4.8094000000000001</v>
      </c>
      <c r="K188" s="85">
        <v>0.98099999999999998</v>
      </c>
      <c r="L188" s="85">
        <v>4.8861999999999997</v>
      </c>
      <c r="M188" s="85">
        <v>2.4260999999999999</v>
      </c>
      <c r="N188" s="85">
        <v>2.2894999999999999</v>
      </c>
      <c r="O188" s="85">
        <v>4.8663999999999996</v>
      </c>
      <c r="P188" s="85">
        <v>4.8059000000000003</v>
      </c>
      <c r="Q188" s="85">
        <v>-7.7000000000000002E-3</v>
      </c>
      <c r="R188" s="85">
        <v>4.9477000000000002</v>
      </c>
      <c r="S188" s="85">
        <v>0.97540000000000004</v>
      </c>
      <c r="T188" s="85">
        <v>0.95209999999999995</v>
      </c>
      <c r="U188" s="85">
        <v>4.7946</v>
      </c>
      <c r="V188" s="85">
        <v>2.4232</v>
      </c>
      <c r="W188" s="85">
        <v>1.0303</v>
      </c>
      <c r="X188" s="85">
        <v>2.4739</v>
      </c>
      <c r="Y188" s="85">
        <v>2.4843999999999999</v>
      </c>
      <c r="Z188" s="85">
        <v>2.5859000000000001</v>
      </c>
      <c r="AA188" s="85">
        <v>2.4727000000000001</v>
      </c>
      <c r="AB188" s="85">
        <v>0.95469999999999999</v>
      </c>
      <c r="AC188" s="85">
        <v>0.9829</v>
      </c>
      <c r="AD188" s="85">
        <v>0.97299999999999998</v>
      </c>
      <c r="AE188" s="85">
        <v>2.4409000000000001</v>
      </c>
      <c r="AF188" s="86">
        <v>0.96660000000000001</v>
      </c>
    </row>
    <row r="189" spans="1:32" s="100" customFormat="1" x14ac:dyDescent="0.4">
      <c r="A189" s="96" t="s">
        <v>624</v>
      </c>
      <c r="B189" s="97"/>
      <c r="C189" s="97"/>
      <c r="D189" s="97">
        <f>(D188-D187)/(2/20)</f>
        <v>0.95199999999999985</v>
      </c>
      <c r="E189" s="97">
        <f>(E188-E187)/(100/20)</f>
        <v>0.93376000000000003</v>
      </c>
      <c r="F189" s="97">
        <f>(F188-F187)/(50/20)</f>
        <v>0.98508000000000018</v>
      </c>
      <c r="G189" s="97">
        <f>(G188-G187)/(10/20)</f>
        <v>0.98220000000000007</v>
      </c>
      <c r="H189" s="97">
        <f>(H188-H187)/(50/20)</f>
        <v>0.95795999999999992</v>
      </c>
      <c r="I189" s="97">
        <f>(I188-I187)/(10/20)</f>
        <v>0.95419999999999994</v>
      </c>
      <c r="J189" s="97">
        <f>(J188-J187)/(100/20)</f>
        <v>0.96418000000000004</v>
      </c>
      <c r="K189" s="97">
        <f>(K188-K187)/(20/20)</f>
        <v>0.98099999999999998</v>
      </c>
      <c r="L189" s="97">
        <f>(L188-L187)/(100/20)</f>
        <v>0.97717999999999994</v>
      </c>
      <c r="M189" s="97">
        <f>(M188-M187)/(50/20)</f>
        <v>0.97051999999999994</v>
      </c>
      <c r="N189" s="97">
        <f>(N188-N187)/(50/20)</f>
        <v>0.91559999999999986</v>
      </c>
      <c r="O189" s="97">
        <f>(O188-O187)/(100/20)</f>
        <v>0.97313999999999989</v>
      </c>
      <c r="P189" s="97">
        <f>(P188-P187)/(100/20)</f>
        <v>0.95564000000000004</v>
      </c>
      <c r="Q189" s="97"/>
      <c r="R189" s="97">
        <f>(R188-R187)/(100/20)</f>
        <v>0.99085999999999996</v>
      </c>
      <c r="S189" s="97">
        <f>(S188-S187)/(20/20)</f>
        <v>0.97570000000000001</v>
      </c>
      <c r="T189" s="97">
        <f>(T188-T187)/(20/20)</f>
        <v>0.93759999999999999</v>
      </c>
      <c r="U189" s="97">
        <f>(U188-U187)/(100/20)</f>
        <v>0.96186000000000005</v>
      </c>
      <c r="V189" s="97">
        <f>(V188-V187)/(50/20)</f>
        <v>0.96967999999999999</v>
      </c>
      <c r="W189" s="98">
        <f>W188/(20/20)</f>
        <v>1.0303</v>
      </c>
      <c r="X189" s="97">
        <f>(X188-X187)/(50/20)</f>
        <v>0.99304000000000003</v>
      </c>
      <c r="Y189" s="97">
        <f>(Y188-Y187)/(50/20)</f>
        <v>0.99519999999999997</v>
      </c>
      <c r="Z189" s="97">
        <f>(Z188-Z187)/(50/20)</f>
        <v>0.98795999999999995</v>
      </c>
      <c r="AA189" s="97">
        <f>(AA188-AA187)/(50/20)</f>
        <v>0.98380000000000012</v>
      </c>
      <c r="AB189" s="97">
        <f>AB188/(20/20)</f>
        <v>0.95469999999999999</v>
      </c>
      <c r="AC189" s="97">
        <f>(AC188-AC187)/(20/20)</f>
        <v>0.9829</v>
      </c>
      <c r="AD189" s="97">
        <f>(AD188-AD187)/(20/20)</f>
        <v>0.97260000000000002</v>
      </c>
      <c r="AE189" s="97">
        <f>(AE188-AE187)/(50/20)</f>
        <v>0.97631999999999997</v>
      </c>
      <c r="AF189" s="99">
        <f>(AF188-AF187)/(20/20)</f>
        <v>0.96610000000000007</v>
      </c>
    </row>
    <row r="190" spans="1:32" x14ac:dyDescent="0.4">
      <c r="A190" s="82" t="s">
        <v>120</v>
      </c>
      <c r="B190" s="83" t="s">
        <v>119</v>
      </c>
      <c r="C190" s="84">
        <v>45530.646921296298</v>
      </c>
      <c r="D190" s="85">
        <v>-2.9999999999999997E-4</v>
      </c>
      <c r="E190" s="85">
        <v>-2.5000000000000001E-3</v>
      </c>
      <c r="F190" s="85">
        <v>1.41E-2</v>
      </c>
      <c r="G190" s="85">
        <v>-2.0999999999999999E-3</v>
      </c>
      <c r="H190" s="85">
        <v>2.0000000000000001E-4</v>
      </c>
      <c r="I190" s="85">
        <v>-1E-4</v>
      </c>
      <c r="J190" s="85">
        <v>-1.12E-2</v>
      </c>
      <c r="K190" s="85">
        <v>0</v>
      </c>
      <c r="L190" s="85">
        <v>5.0000000000000001E-4</v>
      </c>
      <c r="M190" s="85">
        <v>-2.9999999999999997E-4</v>
      </c>
      <c r="N190" s="85">
        <v>4.0000000000000002E-4</v>
      </c>
      <c r="O190" s="85">
        <v>4.0000000000000002E-4</v>
      </c>
      <c r="P190" s="85">
        <v>1.9900000000000001E-2</v>
      </c>
      <c r="Q190" s="85">
        <v>-5.9999999999999995E-4</v>
      </c>
      <c r="R190" s="85">
        <v>-5.0000000000000001E-3</v>
      </c>
      <c r="S190" s="85">
        <v>0</v>
      </c>
      <c r="T190" s="85">
        <v>3.0499999999999999E-2</v>
      </c>
      <c r="U190" s="85">
        <v>-1.55E-2</v>
      </c>
      <c r="V190" s="85">
        <v>-1.4E-3</v>
      </c>
      <c r="W190" s="85">
        <v>8.0000000000000004E-4</v>
      </c>
      <c r="X190" s="85">
        <v>-8.3000000000000001E-3</v>
      </c>
      <c r="Y190" s="85">
        <v>-1E-3</v>
      </c>
      <c r="Z190" s="85">
        <v>0.18240000000000001</v>
      </c>
      <c r="AA190" s="85">
        <v>1.7299999999999999E-2</v>
      </c>
      <c r="AB190" s="85">
        <v>2.7000000000000001E-3</v>
      </c>
      <c r="AC190" s="85">
        <v>0</v>
      </c>
      <c r="AD190" s="85">
        <v>2.9999999999999997E-4</v>
      </c>
      <c r="AE190" s="85">
        <v>1E-4</v>
      </c>
      <c r="AF190" s="86">
        <v>-1E-4</v>
      </c>
    </row>
    <row r="191" spans="1:32" x14ac:dyDescent="0.4">
      <c r="A191" s="46" t="s">
        <v>137</v>
      </c>
      <c r="B191" s="47" t="s">
        <v>119</v>
      </c>
      <c r="C191" s="48">
        <v>45530.648657407408</v>
      </c>
      <c r="D191" s="49">
        <v>4.9389000000000003</v>
      </c>
      <c r="E191" s="49">
        <v>4.8512000000000004</v>
      </c>
      <c r="F191" s="49">
        <v>4.9794</v>
      </c>
      <c r="G191" s="49">
        <v>4.9897</v>
      </c>
      <c r="H191" s="49">
        <v>4.8841000000000001</v>
      </c>
      <c r="I191" s="49">
        <v>4.9021999999999997</v>
      </c>
      <c r="J191" s="49">
        <v>4.9564000000000004</v>
      </c>
      <c r="K191" s="49">
        <v>4.9837999999999996</v>
      </c>
      <c r="L191" s="49">
        <v>4.9763999999999999</v>
      </c>
      <c r="M191" s="49">
        <v>4.9904000000000002</v>
      </c>
      <c r="N191" s="49">
        <v>4.7375999999999996</v>
      </c>
      <c r="O191" s="49">
        <v>4.9212999999999996</v>
      </c>
      <c r="P191" s="49">
        <v>4.8155999999999999</v>
      </c>
      <c r="Q191" s="49">
        <v>4.8704999999999998</v>
      </c>
      <c r="R191" s="49">
        <v>4.9695999999999998</v>
      </c>
      <c r="S191" s="49">
        <v>4.9116</v>
      </c>
      <c r="T191" s="49">
        <v>5.0240999999999998</v>
      </c>
      <c r="U191" s="49">
        <v>4.8022999999999998</v>
      </c>
      <c r="V191" s="49">
        <v>4.9756</v>
      </c>
      <c r="W191" s="49">
        <v>5.2477</v>
      </c>
      <c r="X191" s="49">
        <v>5.0848000000000004</v>
      </c>
      <c r="Y191" s="49">
        <v>5.0369000000000002</v>
      </c>
      <c r="Z191" s="49">
        <v>5.3825000000000003</v>
      </c>
      <c r="AA191" s="49">
        <v>5.0270000000000001</v>
      </c>
      <c r="AB191" s="49">
        <v>4.9736000000000002</v>
      </c>
      <c r="AC191" s="49">
        <v>4.9615</v>
      </c>
      <c r="AD191" s="49">
        <v>4.9335000000000004</v>
      </c>
      <c r="AE191" s="49">
        <v>4.9644000000000004</v>
      </c>
      <c r="AF191" s="50">
        <v>4.9203999999999999</v>
      </c>
    </row>
    <row r="192" spans="1:32" x14ac:dyDescent="0.4">
      <c r="A192" s="87" t="s">
        <v>622</v>
      </c>
      <c r="B192" s="52"/>
      <c r="C192" s="88"/>
      <c r="D192" s="90">
        <f t="shared" ref="D192:AF192" si="30">IFERROR(D191/D$21," ")</f>
        <v>0.9877800000000001</v>
      </c>
      <c r="E192" s="90">
        <f t="shared" si="30"/>
        <v>0.9702400000000001</v>
      </c>
      <c r="F192" s="90">
        <f t="shared" si="30"/>
        <v>0.99587999999999999</v>
      </c>
      <c r="G192" s="90">
        <f t="shared" si="30"/>
        <v>0.99794000000000005</v>
      </c>
      <c r="H192" s="90">
        <f t="shared" si="30"/>
        <v>0.97682000000000002</v>
      </c>
      <c r="I192" s="90">
        <f t="shared" si="30"/>
        <v>0.98043999999999998</v>
      </c>
      <c r="J192" s="90">
        <f t="shared" si="30"/>
        <v>0.99128000000000005</v>
      </c>
      <c r="K192" s="90">
        <f t="shared" si="30"/>
        <v>0.99675999999999987</v>
      </c>
      <c r="L192" s="90">
        <f t="shared" si="30"/>
        <v>0.99527999999999994</v>
      </c>
      <c r="M192" s="90">
        <f t="shared" si="30"/>
        <v>0.99808000000000008</v>
      </c>
      <c r="N192" s="90">
        <f t="shared" si="30"/>
        <v>0.94751999999999992</v>
      </c>
      <c r="O192" s="90">
        <f t="shared" si="30"/>
        <v>0.98425999999999991</v>
      </c>
      <c r="P192" s="90">
        <f t="shared" si="30"/>
        <v>0.96311999999999998</v>
      </c>
      <c r="Q192" s="90">
        <f t="shared" si="30"/>
        <v>0.97409999999999997</v>
      </c>
      <c r="R192" s="90">
        <f t="shared" si="30"/>
        <v>0.99391999999999991</v>
      </c>
      <c r="S192" s="90">
        <f t="shared" si="30"/>
        <v>0.98231999999999997</v>
      </c>
      <c r="T192" s="90">
        <f t="shared" si="30"/>
        <v>1.00482</v>
      </c>
      <c r="U192" s="90">
        <f t="shared" si="30"/>
        <v>0.96045999999999998</v>
      </c>
      <c r="V192" s="90">
        <f t="shared" si="30"/>
        <v>0.99512</v>
      </c>
      <c r="W192" s="90">
        <f t="shared" si="30"/>
        <v>1.0495399999999999</v>
      </c>
      <c r="X192" s="90">
        <f t="shared" si="30"/>
        <v>1.0169600000000001</v>
      </c>
      <c r="Y192" s="90">
        <f t="shared" si="30"/>
        <v>1.0073799999999999</v>
      </c>
      <c r="Z192" s="90">
        <f t="shared" si="30"/>
        <v>1.0765</v>
      </c>
      <c r="AA192" s="90">
        <f t="shared" si="30"/>
        <v>1.0054000000000001</v>
      </c>
      <c r="AB192" s="90">
        <f t="shared" si="30"/>
        <v>0.99472000000000005</v>
      </c>
      <c r="AC192" s="90">
        <f t="shared" si="30"/>
        <v>0.99229999999999996</v>
      </c>
      <c r="AD192" s="90">
        <f t="shared" si="30"/>
        <v>0.98670000000000013</v>
      </c>
      <c r="AE192" s="90">
        <f t="shared" si="30"/>
        <v>0.9928800000000001</v>
      </c>
      <c r="AF192" s="90">
        <f t="shared" si="30"/>
        <v>0.98407999999999995</v>
      </c>
    </row>
    <row r="193" spans="1:32" x14ac:dyDescent="0.4">
      <c r="A193" s="82" t="s">
        <v>133</v>
      </c>
      <c r="B193" s="83" t="s">
        <v>119</v>
      </c>
      <c r="C193" s="84">
        <v>45530.650393518517</v>
      </c>
      <c r="D193" s="85">
        <v>2.9999999999999997E-4</v>
      </c>
      <c r="E193" s="85">
        <v>-5.3E-3</v>
      </c>
      <c r="F193" s="85">
        <v>1.5599999999999999E-2</v>
      </c>
      <c r="G193" s="85">
        <v>-1.1999999999999999E-3</v>
      </c>
      <c r="H193" s="85">
        <v>2.0000000000000001E-4</v>
      </c>
      <c r="I193" s="85">
        <v>-1E-4</v>
      </c>
      <c r="J193" s="85">
        <v>-1.52E-2</v>
      </c>
      <c r="K193" s="85">
        <v>1E-4</v>
      </c>
      <c r="L193" s="85">
        <v>4.0000000000000002E-4</v>
      </c>
      <c r="M193" s="85">
        <v>0</v>
      </c>
      <c r="N193" s="85">
        <v>2.9999999999999997E-4</v>
      </c>
      <c r="O193" s="85">
        <v>-2.0000000000000001E-4</v>
      </c>
      <c r="P193" s="85">
        <v>3.1E-2</v>
      </c>
      <c r="Q193" s="85">
        <v>-6.9999999999999999E-4</v>
      </c>
      <c r="R193" s="85">
        <v>-8.3999999999999995E-3</v>
      </c>
      <c r="S193" s="85">
        <v>-1E-4</v>
      </c>
      <c r="T193" s="85">
        <v>4.6100000000000002E-2</v>
      </c>
      <c r="U193" s="85">
        <v>-1.2500000000000001E-2</v>
      </c>
      <c r="V193" s="85">
        <v>-1E-3</v>
      </c>
      <c r="W193" s="85">
        <v>6.0000000000000001E-3</v>
      </c>
      <c r="X193" s="85">
        <v>-7.4000000000000003E-3</v>
      </c>
      <c r="Y193" s="85">
        <v>-9.2999999999999992E-3</v>
      </c>
      <c r="Z193" s="85">
        <v>0.15409999999999999</v>
      </c>
      <c r="AA193" s="85">
        <v>2.4299999999999999E-2</v>
      </c>
      <c r="AB193" s="85">
        <v>3.3E-3</v>
      </c>
      <c r="AC193" s="85">
        <v>1E-4</v>
      </c>
      <c r="AD193" s="85">
        <v>1.4E-3</v>
      </c>
      <c r="AE193" s="85">
        <v>-1E-4</v>
      </c>
      <c r="AF193" s="86">
        <v>0</v>
      </c>
    </row>
    <row r="194" spans="1:32" x14ac:dyDescent="0.4">
      <c r="A194" s="41" t="s">
        <v>134</v>
      </c>
      <c r="B194" s="42" t="s">
        <v>119</v>
      </c>
      <c r="C194" s="43">
        <v>45530.652141203704</v>
      </c>
      <c r="D194" s="44">
        <v>0.49059999999999998</v>
      </c>
      <c r="E194" s="44">
        <v>0.48359999999999997</v>
      </c>
      <c r="F194" s="44">
        <v>0.4869</v>
      </c>
      <c r="G194" s="44">
        <v>0.48830000000000001</v>
      </c>
      <c r="H194" s="44">
        <v>0.47720000000000001</v>
      </c>
      <c r="I194" s="44">
        <v>0.48680000000000001</v>
      </c>
      <c r="J194" s="44">
        <v>0.49099999999999999</v>
      </c>
      <c r="K194" s="44">
        <v>0.49170000000000003</v>
      </c>
      <c r="L194" s="44">
        <v>0.49490000000000001</v>
      </c>
      <c r="M194" s="44">
        <v>0.49690000000000001</v>
      </c>
      <c r="N194" s="44">
        <v>0.46500000000000002</v>
      </c>
      <c r="O194" s="44">
        <v>0.48870000000000002</v>
      </c>
      <c r="P194" s="44">
        <v>0.48330000000000001</v>
      </c>
      <c r="Q194" s="44">
        <v>0.48720000000000002</v>
      </c>
      <c r="R194" s="44">
        <v>0.47899999999999998</v>
      </c>
      <c r="S194" s="44">
        <v>0.49559999999999998</v>
      </c>
      <c r="T194" s="44">
        <v>0.47760000000000002</v>
      </c>
      <c r="U194" s="44">
        <v>0.47970000000000002</v>
      </c>
      <c r="V194" s="44">
        <v>0.49440000000000001</v>
      </c>
      <c r="W194" s="44">
        <v>0.51100000000000001</v>
      </c>
      <c r="X194" s="44">
        <v>0.49490000000000001</v>
      </c>
      <c r="Y194" s="44">
        <v>0.4864</v>
      </c>
      <c r="Z194" s="44">
        <v>0.50890000000000002</v>
      </c>
      <c r="AA194" s="44">
        <v>0.49330000000000002</v>
      </c>
      <c r="AB194" s="44">
        <v>0.46889999999999998</v>
      </c>
      <c r="AC194" s="44">
        <v>0.49309999999999998</v>
      </c>
      <c r="AD194" s="44">
        <v>0.48830000000000001</v>
      </c>
      <c r="AE194" s="44">
        <v>0.48799999999999999</v>
      </c>
      <c r="AF194" s="45">
        <v>0.48380000000000001</v>
      </c>
    </row>
    <row r="195" spans="1:32" x14ac:dyDescent="0.4">
      <c r="A195" s="41" t="s">
        <v>136</v>
      </c>
      <c r="B195" s="42" t="s">
        <v>119</v>
      </c>
      <c r="C195" s="43">
        <v>45530.65388888889</v>
      </c>
      <c r="D195" s="44">
        <v>0.48820000000000002</v>
      </c>
      <c r="E195" s="44">
        <v>0.48830000000000001</v>
      </c>
      <c r="F195" s="44">
        <v>0.49030000000000001</v>
      </c>
      <c r="G195" s="44">
        <v>0.48680000000000001</v>
      </c>
      <c r="H195" s="44">
        <v>0.48060000000000003</v>
      </c>
      <c r="I195" s="44">
        <v>0.48759999999999998</v>
      </c>
      <c r="J195" s="44">
        <v>0.49509999999999998</v>
      </c>
      <c r="K195" s="44">
        <v>0.4909</v>
      </c>
      <c r="L195" s="44">
        <v>0.49349999999999999</v>
      </c>
      <c r="M195" s="44">
        <v>0.49530000000000002</v>
      </c>
      <c r="N195" s="44">
        <v>0.46500000000000002</v>
      </c>
      <c r="O195" s="44">
        <v>0.49419999999999997</v>
      </c>
      <c r="P195" s="44">
        <v>0.47639999999999999</v>
      </c>
      <c r="Q195" s="44">
        <v>0.4839</v>
      </c>
      <c r="R195" s="44">
        <v>0.47870000000000001</v>
      </c>
      <c r="S195" s="44">
        <v>0.497</v>
      </c>
      <c r="T195" s="44">
        <v>0.47810000000000002</v>
      </c>
      <c r="U195" s="44">
        <v>0.4753</v>
      </c>
      <c r="V195" s="44">
        <v>0.4924</v>
      </c>
      <c r="W195" s="44">
        <v>0.51180000000000003</v>
      </c>
      <c r="X195" s="44">
        <v>0.49619999999999997</v>
      </c>
      <c r="Y195" s="44">
        <v>0.48180000000000001</v>
      </c>
      <c r="Z195" s="44">
        <v>0.53520000000000001</v>
      </c>
      <c r="AA195" s="44">
        <v>0.49209999999999998</v>
      </c>
      <c r="AB195" s="44">
        <v>0.4672</v>
      </c>
      <c r="AC195" s="44">
        <v>0.497</v>
      </c>
      <c r="AD195" s="44">
        <v>0.48709999999999998</v>
      </c>
      <c r="AE195" s="44">
        <v>0.48780000000000001</v>
      </c>
      <c r="AF195" s="45">
        <v>0.48270000000000002</v>
      </c>
    </row>
    <row r="196" spans="1:32" x14ac:dyDescent="0.4">
      <c r="A196" s="87" t="s">
        <v>623</v>
      </c>
      <c r="B196" s="93"/>
      <c r="C196" s="93"/>
      <c r="D196" s="94">
        <f t="shared" ref="D196:P196" si="31">(ABS((D194-D195)/((D194+D195)/2)))</f>
        <v>4.9039640375969709E-3</v>
      </c>
      <c r="E196" s="94">
        <f t="shared" si="31"/>
        <v>9.6717769317831818E-3</v>
      </c>
      <c r="F196" s="94">
        <f t="shared" si="31"/>
        <v>6.958657388456844E-3</v>
      </c>
      <c r="G196" s="94">
        <f t="shared" si="31"/>
        <v>3.0766075274330862E-3</v>
      </c>
      <c r="H196" s="94">
        <f t="shared" si="31"/>
        <v>7.099603257465054E-3</v>
      </c>
      <c r="I196" s="94">
        <f t="shared" si="31"/>
        <v>1.6420361247946786E-3</v>
      </c>
      <c r="J196" s="94">
        <f t="shared" si="31"/>
        <v>8.3155866544975011E-3</v>
      </c>
      <c r="K196" s="94">
        <f t="shared" si="31"/>
        <v>1.6283329940973395E-3</v>
      </c>
      <c r="L196" s="94">
        <f t="shared" si="31"/>
        <v>2.832861189801725E-3</v>
      </c>
      <c r="M196" s="94">
        <f t="shared" si="31"/>
        <v>3.2251562185043143E-3</v>
      </c>
      <c r="N196" s="94">
        <f t="shared" si="31"/>
        <v>0</v>
      </c>
      <c r="O196" s="94">
        <f t="shared" si="31"/>
        <v>1.1191372469223623E-2</v>
      </c>
      <c r="P196" s="94">
        <f t="shared" si="31"/>
        <v>1.4379493591747457E-2</v>
      </c>
      <c r="Q196" s="94">
        <f>(ABS((61-62)/((61+62)/2)))</f>
        <v>1.6260162601626018E-2</v>
      </c>
      <c r="R196" s="94">
        <f t="shared" ref="R196:AF196" si="32">(ABS((R194-R195)/((R194+R195)/2)))</f>
        <v>6.2650099195983491E-4</v>
      </c>
      <c r="S196" s="94">
        <f t="shared" si="32"/>
        <v>2.8208744710860618E-3</v>
      </c>
      <c r="T196" s="94">
        <f t="shared" si="32"/>
        <v>1.0463534581981802E-3</v>
      </c>
      <c r="U196" s="94">
        <f t="shared" si="32"/>
        <v>9.2146596858639056E-3</v>
      </c>
      <c r="V196" s="94">
        <f t="shared" si="32"/>
        <v>4.0535062829347417E-3</v>
      </c>
      <c r="W196" s="94">
        <f t="shared" si="32"/>
        <v>1.5643332029722777E-3</v>
      </c>
      <c r="X196" s="94">
        <f t="shared" si="32"/>
        <v>2.6233477953788069E-3</v>
      </c>
      <c r="Y196" s="94">
        <f t="shared" si="32"/>
        <v>9.5021689733525982E-3</v>
      </c>
      <c r="Z196" s="94">
        <f t="shared" si="32"/>
        <v>5.0378316253232427E-2</v>
      </c>
      <c r="AA196" s="94">
        <f t="shared" si="32"/>
        <v>2.4355591637914235E-3</v>
      </c>
      <c r="AB196" s="94">
        <f t="shared" si="32"/>
        <v>3.6320905886122836E-3</v>
      </c>
      <c r="AC196" s="94">
        <f t="shared" si="32"/>
        <v>7.8779921220079076E-3</v>
      </c>
      <c r="AD196" s="94">
        <f t="shared" si="32"/>
        <v>2.4605290137380241E-3</v>
      </c>
      <c r="AE196" s="94">
        <f t="shared" si="32"/>
        <v>4.0992006558716534E-4</v>
      </c>
      <c r="AF196" s="95">
        <f t="shared" si="32"/>
        <v>2.2762545266425036E-3</v>
      </c>
    </row>
    <row r="197" spans="1:32" x14ac:dyDescent="0.4">
      <c r="A197" s="41" t="s">
        <v>134</v>
      </c>
      <c r="B197" s="42" t="s">
        <v>119</v>
      </c>
      <c r="C197" s="43">
        <v>45530.652141203704</v>
      </c>
      <c r="D197" s="44">
        <v>0.49059999999999998</v>
      </c>
      <c r="E197" s="44">
        <v>0.48359999999999997</v>
      </c>
      <c r="F197" s="44">
        <v>0.4869</v>
      </c>
      <c r="G197" s="44">
        <v>0.48830000000000001</v>
      </c>
      <c r="H197" s="44">
        <v>0.47720000000000001</v>
      </c>
      <c r="I197" s="44">
        <v>0.48680000000000001</v>
      </c>
      <c r="J197" s="44">
        <v>0.49099999999999999</v>
      </c>
      <c r="K197" s="44">
        <v>0.49170000000000003</v>
      </c>
      <c r="L197" s="44">
        <v>0.49490000000000001</v>
      </c>
      <c r="M197" s="44">
        <v>0.49690000000000001</v>
      </c>
      <c r="N197" s="44">
        <v>0.46500000000000002</v>
      </c>
      <c r="O197" s="44">
        <v>0.48870000000000002</v>
      </c>
      <c r="P197" s="44">
        <v>0.48330000000000001</v>
      </c>
      <c r="Q197" s="44">
        <v>0.48720000000000002</v>
      </c>
      <c r="R197" s="44">
        <v>0.47899999999999998</v>
      </c>
      <c r="S197" s="44">
        <v>0.49559999999999998</v>
      </c>
      <c r="T197" s="44">
        <v>0.47760000000000002</v>
      </c>
      <c r="U197" s="44">
        <v>0.47970000000000002</v>
      </c>
      <c r="V197" s="44">
        <v>0.49440000000000001</v>
      </c>
      <c r="W197" s="44">
        <v>0.51100000000000001</v>
      </c>
      <c r="X197" s="44">
        <v>0.49490000000000001</v>
      </c>
      <c r="Y197" s="44">
        <v>0.4864</v>
      </c>
      <c r="Z197" s="44">
        <v>0.50890000000000002</v>
      </c>
      <c r="AA197" s="44">
        <v>0.49330000000000002</v>
      </c>
      <c r="AB197" s="44">
        <v>0.46889999999999998</v>
      </c>
      <c r="AC197" s="44">
        <v>0.49309999999999998</v>
      </c>
      <c r="AD197" s="44">
        <v>0.48830000000000001</v>
      </c>
      <c r="AE197" s="44">
        <v>0.48799999999999999</v>
      </c>
      <c r="AF197" s="45">
        <v>0.48380000000000001</v>
      </c>
    </row>
    <row r="198" spans="1:32" x14ac:dyDescent="0.4">
      <c r="A198" s="87" t="s">
        <v>622</v>
      </c>
      <c r="B198" s="52"/>
      <c r="C198" s="88"/>
      <c r="D198" s="90">
        <f t="shared" ref="D198:AF198" si="33">IFERROR(D197/D$20," ")</f>
        <v>0.98119999999999996</v>
      </c>
      <c r="E198" s="90">
        <f t="shared" si="33"/>
        <v>0.96719999999999995</v>
      </c>
      <c r="F198" s="90">
        <f t="shared" si="33"/>
        <v>0.9738</v>
      </c>
      <c r="G198" s="90">
        <f t="shared" si="33"/>
        <v>0.97660000000000002</v>
      </c>
      <c r="H198" s="90">
        <f t="shared" si="33"/>
        <v>0.95440000000000003</v>
      </c>
      <c r="I198" s="90">
        <f t="shared" si="33"/>
        <v>0.97360000000000002</v>
      </c>
      <c r="J198" s="90">
        <f t="shared" si="33"/>
        <v>0.98199999999999998</v>
      </c>
      <c r="K198" s="90">
        <f t="shared" si="33"/>
        <v>0.98340000000000005</v>
      </c>
      <c r="L198" s="90">
        <f t="shared" si="33"/>
        <v>0.98980000000000001</v>
      </c>
      <c r="M198" s="90">
        <f t="shared" si="33"/>
        <v>0.99380000000000002</v>
      </c>
      <c r="N198" s="90">
        <f t="shared" si="33"/>
        <v>0.93</v>
      </c>
      <c r="O198" s="90">
        <f t="shared" si="33"/>
        <v>0.97740000000000005</v>
      </c>
      <c r="P198" s="90">
        <f t="shared" si="33"/>
        <v>0.96660000000000001</v>
      </c>
      <c r="Q198" s="90">
        <f t="shared" si="33"/>
        <v>0.97440000000000004</v>
      </c>
      <c r="R198" s="90">
        <f t="shared" si="33"/>
        <v>0.95799999999999996</v>
      </c>
      <c r="S198" s="90">
        <f t="shared" si="33"/>
        <v>0.99119999999999997</v>
      </c>
      <c r="T198" s="90">
        <f t="shared" si="33"/>
        <v>0.95520000000000005</v>
      </c>
      <c r="U198" s="90">
        <f t="shared" si="33"/>
        <v>0.95940000000000003</v>
      </c>
      <c r="V198" s="90">
        <f t="shared" si="33"/>
        <v>0.98880000000000001</v>
      </c>
      <c r="W198" s="90">
        <f t="shared" si="33"/>
        <v>1.022</v>
      </c>
      <c r="X198" s="90">
        <f t="shared" si="33"/>
        <v>0.98980000000000001</v>
      </c>
      <c r="Y198" s="90">
        <f t="shared" si="33"/>
        <v>0.9728</v>
      </c>
      <c r="Z198" s="90">
        <f t="shared" si="33"/>
        <v>1.0178</v>
      </c>
      <c r="AA198" s="90">
        <f t="shared" si="33"/>
        <v>0.98660000000000003</v>
      </c>
      <c r="AB198" s="90">
        <f t="shared" si="33"/>
        <v>0.93779999999999997</v>
      </c>
      <c r="AC198" s="90">
        <f t="shared" si="33"/>
        <v>0.98619999999999997</v>
      </c>
      <c r="AD198" s="90">
        <f t="shared" si="33"/>
        <v>0.97660000000000002</v>
      </c>
      <c r="AE198" s="90">
        <f t="shared" si="33"/>
        <v>0.97599999999999998</v>
      </c>
      <c r="AF198" s="92">
        <f t="shared" si="33"/>
        <v>0.96760000000000002</v>
      </c>
    </row>
    <row r="199" spans="1:32" x14ac:dyDescent="0.4">
      <c r="A199" s="41" t="s">
        <v>136</v>
      </c>
      <c r="B199" s="42" t="s">
        <v>119</v>
      </c>
      <c r="C199" s="43">
        <v>45530.65388888889</v>
      </c>
      <c r="D199" s="44">
        <v>0.48820000000000002</v>
      </c>
      <c r="E199" s="44">
        <v>0.48830000000000001</v>
      </c>
      <c r="F199" s="44">
        <v>0.49030000000000001</v>
      </c>
      <c r="G199" s="44">
        <v>0.48680000000000001</v>
      </c>
      <c r="H199" s="44">
        <v>0.48060000000000003</v>
      </c>
      <c r="I199" s="44">
        <v>0.48759999999999998</v>
      </c>
      <c r="J199" s="44">
        <v>0.49509999999999998</v>
      </c>
      <c r="K199" s="44">
        <v>0.4909</v>
      </c>
      <c r="L199" s="44">
        <v>0.49349999999999999</v>
      </c>
      <c r="M199" s="44">
        <v>0.49530000000000002</v>
      </c>
      <c r="N199" s="44">
        <v>0.46500000000000002</v>
      </c>
      <c r="O199" s="44">
        <v>0.49419999999999997</v>
      </c>
      <c r="P199" s="44">
        <v>0.47639999999999999</v>
      </c>
      <c r="Q199" s="44">
        <v>0.4839</v>
      </c>
      <c r="R199" s="44">
        <v>0.47870000000000001</v>
      </c>
      <c r="S199" s="44">
        <v>0.497</v>
      </c>
      <c r="T199" s="44">
        <v>0.47810000000000002</v>
      </c>
      <c r="U199" s="44">
        <v>0.4753</v>
      </c>
      <c r="V199" s="44">
        <v>0.4924</v>
      </c>
      <c r="W199" s="44">
        <v>0.51180000000000003</v>
      </c>
      <c r="X199" s="44">
        <v>0.49619999999999997</v>
      </c>
      <c r="Y199" s="44">
        <v>0.48180000000000001</v>
      </c>
      <c r="Z199" s="44">
        <v>0.53520000000000001</v>
      </c>
      <c r="AA199" s="44">
        <v>0.49209999999999998</v>
      </c>
      <c r="AB199" s="44">
        <v>0.4672</v>
      </c>
      <c r="AC199" s="44">
        <v>0.497</v>
      </c>
      <c r="AD199" s="44">
        <v>0.48709999999999998</v>
      </c>
      <c r="AE199" s="44">
        <v>0.48780000000000001</v>
      </c>
      <c r="AF199" s="45">
        <v>0.48270000000000002</v>
      </c>
    </row>
    <row r="200" spans="1:32" x14ac:dyDescent="0.4">
      <c r="A200" s="87" t="s">
        <v>622</v>
      </c>
      <c r="B200" s="52"/>
      <c r="C200" s="88"/>
      <c r="D200" s="90">
        <f t="shared" ref="D200:AF200" si="34">IFERROR(D199/D$20," ")</f>
        <v>0.97640000000000005</v>
      </c>
      <c r="E200" s="90">
        <f t="shared" si="34"/>
        <v>0.97660000000000002</v>
      </c>
      <c r="F200" s="90">
        <f t="shared" si="34"/>
        <v>0.98060000000000003</v>
      </c>
      <c r="G200" s="90">
        <f t="shared" si="34"/>
        <v>0.97360000000000002</v>
      </c>
      <c r="H200" s="90">
        <f t="shared" si="34"/>
        <v>0.96120000000000005</v>
      </c>
      <c r="I200" s="90">
        <f t="shared" si="34"/>
        <v>0.97519999999999996</v>
      </c>
      <c r="J200" s="90">
        <f t="shared" si="34"/>
        <v>0.99019999999999997</v>
      </c>
      <c r="K200" s="90">
        <f t="shared" si="34"/>
        <v>0.98180000000000001</v>
      </c>
      <c r="L200" s="90">
        <f t="shared" si="34"/>
        <v>0.98699999999999999</v>
      </c>
      <c r="M200" s="90">
        <f t="shared" si="34"/>
        <v>0.99060000000000004</v>
      </c>
      <c r="N200" s="90">
        <f t="shared" si="34"/>
        <v>0.93</v>
      </c>
      <c r="O200" s="90">
        <f t="shared" si="34"/>
        <v>0.98839999999999995</v>
      </c>
      <c r="P200" s="90">
        <f t="shared" si="34"/>
        <v>0.95279999999999998</v>
      </c>
      <c r="Q200" s="90">
        <f t="shared" si="34"/>
        <v>0.96779999999999999</v>
      </c>
      <c r="R200" s="90">
        <f t="shared" si="34"/>
        <v>0.95740000000000003</v>
      </c>
      <c r="S200" s="90">
        <f t="shared" si="34"/>
        <v>0.99399999999999999</v>
      </c>
      <c r="T200" s="90">
        <f t="shared" si="34"/>
        <v>0.95620000000000005</v>
      </c>
      <c r="U200" s="90">
        <f t="shared" si="34"/>
        <v>0.9506</v>
      </c>
      <c r="V200" s="90">
        <f t="shared" si="34"/>
        <v>0.98480000000000001</v>
      </c>
      <c r="W200" s="90">
        <f t="shared" si="34"/>
        <v>1.0236000000000001</v>
      </c>
      <c r="X200" s="90">
        <f t="shared" si="34"/>
        <v>0.99239999999999995</v>
      </c>
      <c r="Y200" s="90">
        <f t="shared" si="34"/>
        <v>0.96360000000000001</v>
      </c>
      <c r="Z200" s="90">
        <f t="shared" si="34"/>
        <v>1.0704</v>
      </c>
      <c r="AA200" s="90">
        <f t="shared" si="34"/>
        <v>0.98419999999999996</v>
      </c>
      <c r="AB200" s="90">
        <f t="shared" si="34"/>
        <v>0.93440000000000001</v>
      </c>
      <c r="AC200" s="90">
        <f t="shared" si="34"/>
        <v>0.99399999999999999</v>
      </c>
      <c r="AD200" s="90">
        <f t="shared" si="34"/>
        <v>0.97419999999999995</v>
      </c>
      <c r="AE200" s="90">
        <f t="shared" si="34"/>
        <v>0.97560000000000002</v>
      </c>
      <c r="AF200" s="92">
        <f t="shared" si="34"/>
        <v>0.96540000000000004</v>
      </c>
    </row>
    <row r="201" spans="1:32" x14ac:dyDescent="0.4">
      <c r="A201" s="46" t="s">
        <v>541</v>
      </c>
      <c r="B201" s="47" t="s">
        <v>119</v>
      </c>
      <c r="C201" s="48">
        <v>45530.655648148146</v>
      </c>
      <c r="D201" s="49">
        <v>5.0765000000000002</v>
      </c>
      <c r="E201" s="49">
        <v>4.9932999999999996</v>
      </c>
      <c r="F201" s="49">
        <v>5.1119000000000003</v>
      </c>
      <c r="G201" s="49">
        <v>5.0206999999999997</v>
      </c>
      <c r="H201" s="49">
        <v>5.0011000000000001</v>
      </c>
      <c r="I201" s="49">
        <v>5.0190000000000001</v>
      </c>
      <c r="J201" s="49">
        <v>5.0407999999999999</v>
      </c>
      <c r="K201" s="49">
        <v>5.0254000000000003</v>
      </c>
      <c r="L201" s="49">
        <v>5.0331000000000001</v>
      </c>
      <c r="M201" s="49">
        <v>5.0270999999999999</v>
      </c>
      <c r="N201" s="49">
        <v>4.7777000000000003</v>
      </c>
      <c r="O201" s="49">
        <v>5.0137999999999998</v>
      </c>
      <c r="P201" s="49">
        <v>4.9131999999999998</v>
      </c>
      <c r="Q201" s="49">
        <v>4.8743999999999996</v>
      </c>
      <c r="R201" s="49">
        <v>5.0830000000000002</v>
      </c>
      <c r="S201" s="49">
        <v>5.0054999999999996</v>
      </c>
      <c r="T201" s="49">
        <v>5.1896000000000004</v>
      </c>
      <c r="U201" s="49">
        <v>4.9194000000000004</v>
      </c>
      <c r="V201" s="49">
        <v>5.0072999999999999</v>
      </c>
      <c r="W201" s="49">
        <v>5.3274999999999997</v>
      </c>
      <c r="X201" s="49">
        <v>5.1391</v>
      </c>
      <c r="Y201" s="49">
        <v>5.0734000000000004</v>
      </c>
      <c r="Z201" s="49">
        <v>5.4157999999999999</v>
      </c>
      <c r="AA201" s="49">
        <v>5.0701000000000001</v>
      </c>
      <c r="AB201" s="49">
        <v>4.8140999999999998</v>
      </c>
      <c r="AC201" s="49">
        <v>5.1066000000000003</v>
      </c>
      <c r="AD201" s="49">
        <v>5.0507999999999997</v>
      </c>
      <c r="AE201" s="49">
        <v>5.0636000000000001</v>
      </c>
      <c r="AF201" s="50">
        <v>4.9732000000000003</v>
      </c>
    </row>
    <row r="202" spans="1:32" x14ac:dyDescent="0.4">
      <c r="A202" s="87" t="s">
        <v>622</v>
      </c>
      <c r="B202" s="52"/>
      <c r="C202" s="88"/>
      <c r="D202" s="90">
        <f t="shared" ref="D202:AF202" si="35">IFERROR(D201/D$23," ")</f>
        <v>1.0153000000000001</v>
      </c>
      <c r="E202" s="90">
        <f t="shared" si="35"/>
        <v>0.99865999999999988</v>
      </c>
      <c r="F202" s="90">
        <f t="shared" si="35"/>
        <v>1.0223800000000001</v>
      </c>
      <c r="G202" s="90">
        <f t="shared" si="35"/>
        <v>1.00414</v>
      </c>
      <c r="H202" s="90">
        <f t="shared" si="35"/>
        <v>1.0002200000000001</v>
      </c>
      <c r="I202" s="90">
        <f t="shared" si="35"/>
        <v>1.0038</v>
      </c>
      <c r="J202" s="90">
        <f t="shared" si="35"/>
        <v>1.0081599999999999</v>
      </c>
      <c r="K202" s="90">
        <f t="shared" si="35"/>
        <v>1.00508</v>
      </c>
      <c r="L202" s="90">
        <f t="shared" si="35"/>
        <v>1.0066200000000001</v>
      </c>
      <c r="M202" s="90">
        <f t="shared" si="35"/>
        <v>1.00542</v>
      </c>
      <c r="N202" s="90">
        <f t="shared" si="35"/>
        <v>0.95554000000000006</v>
      </c>
      <c r="O202" s="90">
        <f t="shared" si="35"/>
        <v>1.0027599999999999</v>
      </c>
      <c r="P202" s="90">
        <f t="shared" si="35"/>
        <v>0.98263999999999996</v>
      </c>
      <c r="Q202" s="90">
        <f t="shared" si="35"/>
        <v>0.97487999999999997</v>
      </c>
      <c r="R202" s="90">
        <f t="shared" si="35"/>
        <v>1.0165999999999999</v>
      </c>
      <c r="S202" s="90">
        <f t="shared" si="35"/>
        <v>1.0010999999999999</v>
      </c>
      <c r="T202" s="90">
        <f t="shared" si="35"/>
        <v>1.0379200000000002</v>
      </c>
      <c r="U202" s="90">
        <f t="shared" si="35"/>
        <v>0.98388000000000009</v>
      </c>
      <c r="V202" s="90">
        <f t="shared" si="35"/>
        <v>1.00146</v>
      </c>
      <c r="W202" s="90">
        <f t="shared" si="35"/>
        <v>1.0654999999999999</v>
      </c>
      <c r="X202" s="90">
        <f t="shared" si="35"/>
        <v>1.02782</v>
      </c>
      <c r="Y202" s="90">
        <f t="shared" si="35"/>
        <v>1.01468</v>
      </c>
      <c r="Z202" s="90">
        <f t="shared" si="35"/>
        <v>1.0831599999999999</v>
      </c>
      <c r="AA202" s="90">
        <f t="shared" si="35"/>
        <v>1.0140199999999999</v>
      </c>
      <c r="AB202" s="90">
        <f t="shared" si="35"/>
        <v>0.96282000000000001</v>
      </c>
      <c r="AC202" s="90">
        <f t="shared" si="35"/>
        <v>1.02132</v>
      </c>
      <c r="AD202" s="90">
        <f t="shared" si="35"/>
        <v>1.0101599999999999</v>
      </c>
      <c r="AE202" s="90">
        <f t="shared" si="35"/>
        <v>1.0127200000000001</v>
      </c>
      <c r="AF202" s="92">
        <f t="shared" si="35"/>
        <v>0.99464000000000008</v>
      </c>
    </row>
    <row r="203" spans="1:32" x14ac:dyDescent="0.4">
      <c r="A203" s="82" t="s">
        <v>133</v>
      </c>
      <c r="B203" s="83" t="s">
        <v>119</v>
      </c>
      <c r="C203" s="84">
        <v>45530.657384259262</v>
      </c>
      <c r="D203" s="85">
        <v>-1E-4</v>
      </c>
      <c r="E203" s="85">
        <v>-2.5000000000000001E-3</v>
      </c>
      <c r="F203" s="85">
        <v>1.43E-2</v>
      </c>
      <c r="G203" s="85">
        <v>-5.0000000000000001E-4</v>
      </c>
      <c r="H203" s="85">
        <v>2.0000000000000001E-4</v>
      </c>
      <c r="I203" s="85">
        <v>0</v>
      </c>
      <c r="J203" s="85">
        <v>-1.4200000000000001E-2</v>
      </c>
      <c r="K203" s="85">
        <v>1E-4</v>
      </c>
      <c r="L203" s="85">
        <v>5.0000000000000001E-4</v>
      </c>
      <c r="M203" s="85">
        <v>-4.0000000000000002E-4</v>
      </c>
      <c r="N203" s="85">
        <v>5.0000000000000001E-4</v>
      </c>
      <c r="O203" s="85">
        <v>8.0000000000000004E-4</v>
      </c>
      <c r="P203" s="85">
        <v>3.9100000000000003E-2</v>
      </c>
      <c r="Q203" s="85">
        <v>-8.0000000000000002E-3</v>
      </c>
      <c r="R203" s="85">
        <v>-7.0000000000000001E-3</v>
      </c>
      <c r="S203" s="85">
        <v>-1E-4</v>
      </c>
      <c r="T203" s="85">
        <v>4.3900000000000002E-2</v>
      </c>
      <c r="U203" s="85">
        <v>-1.43E-2</v>
      </c>
      <c r="V203" s="85">
        <v>-1.1999999999999999E-3</v>
      </c>
      <c r="W203" s="85">
        <v>3.0999999999999999E-3</v>
      </c>
      <c r="X203" s="85">
        <v>-9.4000000000000004E-3</v>
      </c>
      <c r="Y203" s="85">
        <v>-6.1000000000000004E-3</v>
      </c>
      <c r="Z203" s="85">
        <v>0.12720000000000001</v>
      </c>
      <c r="AA203" s="85">
        <v>2.3699999999999999E-2</v>
      </c>
      <c r="AB203" s="85">
        <v>2.8E-3</v>
      </c>
      <c r="AC203" s="85">
        <v>1E-4</v>
      </c>
      <c r="AD203" s="85">
        <v>1.1999999999999999E-3</v>
      </c>
      <c r="AE203" s="85">
        <v>2.0000000000000001E-4</v>
      </c>
      <c r="AF203" s="86">
        <v>2.9999999999999997E-4</v>
      </c>
    </row>
    <row r="204" spans="1:32" ht="15" thickBot="1" x14ac:dyDescent="0.45">
      <c r="A204" s="82" t="s">
        <v>563</v>
      </c>
      <c r="B204" s="83" t="s">
        <v>166</v>
      </c>
      <c r="C204" s="84">
        <v>45530.659131944441</v>
      </c>
      <c r="D204" s="85">
        <v>1E-4</v>
      </c>
      <c r="E204" s="85">
        <v>1.1999999999999999E-3</v>
      </c>
      <c r="F204" s="85">
        <v>0</v>
      </c>
      <c r="G204" s="85">
        <v>-2.5999999999999999E-3</v>
      </c>
      <c r="H204" s="85">
        <v>0</v>
      </c>
      <c r="I204" s="85">
        <v>1E-4</v>
      </c>
      <c r="J204" s="85">
        <v>-3.8E-3</v>
      </c>
      <c r="K204" s="85">
        <v>1E-4</v>
      </c>
      <c r="L204" s="85">
        <v>2.9999999999999997E-4</v>
      </c>
      <c r="M204" s="85">
        <v>-2.0000000000000001E-4</v>
      </c>
      <c r="N204" s="85">
        <v>4.0000000000000002E-4</v>
      </c>
      <c r="O204" s="85">
        <v>-2.0000000000000001E-4</v>
      </c>
      <c r="P204" s="85">
        <v>3.3799999999999997E-2</v>
      </c>
      <c r="Q204" s="85">
        <v>-6.7999999999999996E-3</v>
      </c>
      <c r="R204" s="85">
        <v>-8.2000000000000007E-3</v>
      </c>
      <c r="S204" s="85">
        <v>0</v>
      </c>
      <c r="T204" s="85">
        <v>4.3E-3</v>
      </c>
      <c r="U204" s="85">
        <v>-1.37E-2</v>
      </c>
      <c r="V204" s="85">
        <v>2.0000000000000001E-4</v>
      </c>
      <c r="W204" s="85">
        <v>3.7000000000000002E-3</v>
      </c>
      <c r="X204" s="85">
        <v>-8.3999999999999995E-3</v>
      </c>
      <c r="Y204" s="85">
        <v>-5.1000000000000004E-3</v>
      </c>
      <c r="Z204" s="85">
        <v>0.10589999999999999</v>
      </c>
      <c r="AA204" s="85">
        <v>1.1599999999999999E-2</v>
      </c>
      <c r="AB204" s="85">
        <v>3.0999999999999999E-3</v>
      </c>
      <c r="AC204" s="85">
        <v>1E-4</v>
      </c>
      <c r="AD204" s="85">
        <v>1E-4</v>
      </c>
      <c r="AE204" s="85">
        <v>2.9999999999999997E-4</v>
      </c>
      <c r="AF204" s="86">
        <v>4.0000000000000002E-4</v>
      </c>
    </row>
    <row r="205" spans="1:32" ht="15" thickBot="1" x14ac:dyDescent="0.45">
      <c r="A205" s="62"/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4"/>
    </row>
    <row r="206" spans="1:32" s="26" customFormat="1" ht="15" thickBot="1" x14ac:dyDescent="0.45">
      <c r="A206" s="104" t="s">
        <v>1</v>
      </c>
      <c r="B206" s="105" t="s">
        <v>2</v>
      </c>
      <c r="C206" s="106" t="s">
        <v>3</v>
      </c>
      <c r="D206" s="106" t="s">
        <v>586</v>
      </c>
      <c r="E206" s="106" t="s">
        <v>587</v>
      </c>
      <c r="F206" s="106" t="s">
        <v>588</v>
      </c>
      <c r="G206" s="106" t="s">
        <v>589</v>
      </c>
      <c r="H206" s="106" t="s">
        <v>590</v>
      </c>
      <c r="I206" s="106" t="s">
        <v>591</v>
      </c>
      <c r="J206" s="106" t="s">
        <v>592</v>
      </c>
      <c r="K206" s="106" t="s">
        <v>593</v>
      </c>
      <c r="L206" s="106" t="s">
        <v>594</v>
      </c>
      <c r="M206" s="106" t="s">
        <v>595</v>
      </c>
      <c r="N206" s="106" t="s">
        <v>596</v>
      </c>
      <c r="O206" s="106" t="s">
        <v>597</v>
      </c>
      <c r="P206" s="106" t="s">
        <v>598</v>
      </c>
      <c r="Q206" s="106" t="s">
        <v>599</v>
      </c>
      <c r="R206" s="106" t="s">
        <v>600</v>
      </c>
      <c r="S206" s="106" t="s">
        <v>601</v>
      </c>
      <c r="T206" s="106" t="s">
        <v>602</v>
      </c>
      <c r="U206" s="106" t="s">
        <v>603</v>
      </c>
      <c r="V206" s="106" t="s">
        <v>604</v>
      </c>
      <c r="W206" s="106" t="s">
        <v>605</v>
      </c>
      <c r="X206" s="106" t="s">
        <v>606</v>
      </c>
      <c r="Y206" s="106" t="s">
        <v>607</v>
      </c>
      <c r="Z206" s="106" t="s">
        <v>608</v>
      </c>
      <c r="AA206" s="106" t="s">
        <v>609</v>
      </c>
      <c r="AB206" s="106" t="s">
        <v>610</v>
      </c>
      <c r="AC206" s="106" t="s">
        <v>611</v>
      </c>
      <c r="AD206" s="106" t="s">
        <v>612</v>
      </c>
      <c r="AE206" s="106" t="s">
        <v>613</v>
      </c>
      <c r="AF206" s="107" t="s">
        <v>614</v>
      </c>
    </row>
    <row r="207" spans="1:32" x14ac:dyDescent="0.4">
      <c r="A207" s="108" t="s">
        <v>625</v>
      </c>
      <c r="B207" s="109"/>
      <c r="C207" s="110"/>
      <c r="D207" s="111">
        <v>0.5</v>
      </c>
      <c r="E207" s="111">
        <v>0.5</v>
      </c>
      <c r="F207" s="111">
        <v>0.5</v>
      </c>
      <c r="G207" s="111">
        <v>0.5</v>
      </c>
      <c r="H207" s="111">
        <v>0.5</v>
      </c>
      <c r="I207" s="111">
        <v>0.5</v>
      </c>
      <c r="J207" s="111">
        <v>0.5</v>
      </c>
      <c r="K207" s="111">
        <v>0.5</v>
      </c>
      <c r="L207" s="111">
        <v>0.5</v>
      </c>
      <c r="M207" s="111">
        <v>0.5</v>
      </c>
      <c r="N207" s="111">
        <v>0.5</v>
      </c>
      <c r="O207" s="111">
        <v>0.5</v>
      </c>
      <c r="P207" s="111">
        <v>0.5</v>
      </c>
      <c r="Q207" s="111">
        <v>0.5</v>
      </c>
      <c r="R207" s="111">
        <v>0.5</v>
      </c>
      <c r="S207" s="111">
        <v>0.5</v>
      </c>
      <c r="T207" s="111">
        <v>0.5</v>
      </c>
      <c r="U207" s="111">
        <v>0.5</v>
      </c>
      <c r="V207" s="111">
        <v>0.5</v>
      </c>
      <c r="W207" s="111">
        <v>0.5</v>
      </c>
      <c r="X207" s="111">
        <v>0.5</v>
      </c>
      <c r="Y207" s="111">
        <v>0.5</v>
      </c>
      <c r="Z207" s="111">
        <v>0.5</v>
      </c>
      <c r="AA207" s="111">
        <v>0.5</v>
      </c>
      <c r="AB207" s="111">
        <v>0.5</v>
      </c>
      <c r="AC207" s="111">
        <v>0.5</v>
      </c>
      <c r="AD207" s="111">
        <v>0.5</v>
      </c>
      <c r="AE207" s="111">
        <v>0.5</v>
      </c>
      <c r="AF207" s="112">
        <v>0.5</v>
      </c>
    </row>
    <row r="208" spans="1:32" x14ac:dyDescent="0.4">
      <c r="A208" s="113" t="s">
        <v>626</v>
      </c>
      <c r="B208" s="83"/>
      <c r="C208" s="84"/>
      <c r="D208" s="114">
        <v>20</v>
      </c>
      <c r="E208" s="114">
        <v>200</v>
      </c>
      <c r="F208" s="114">
        <v>20</v>
      </c>
      <c r="G208" s="114">
        <v>20</v>
      </c>
      <c r="H208" s="114">
        <v>50</v>
      </c>
      <c r="I208" s="114">
        <v>20</v>
      </c>
      <c r="J208" s="114">
        <v>2000</v>
      </c>
      <c r="K208" s="114">
        <v>20</v>
      </c>
      <c r="L208" s="114">
        <v>20</v>
      </c>
      <c r="M208" s="114">
        <v>50</v>
      </c>
      <c r="N208" s="114">
        <v>100</v>
      </c>
      <c r="O208" s="114">
        <v>1000</v>
      </c>
      <c r="P208" s="114">
        <v>100</v>
      </c>
      <c r="Q208" s="114">
        <v>100</v>
      </c>
      <c r="R208" s="114">
        <v>2000</v>
      </c>
      <c r="S208" s="114">
        <v>50</v>
      </c>
      <c r="T208" s="114">
        <v>20</v>
      </c>
      <c r="U208" s="114">
        <v>100</v>
      </c>
      <c r="V208" s="114">
        <v>50</v>
      </c>
      <c r="W208" s="114">
        <v>200</v>
      </c>
      <c r="X208" s="114">
        <v>200</v>
      </c>
      <c r="Y208" s="114">
        <v>100</v>
      </c>
      <c r="Z208" s="114">
        <v>50</v>
      </c>
      <c r="AA208" s="114">
        <v>20</v>
      </c>
      <c r="AB208" s="114">
        <v>100</v>
      </c>
      <c r="AC208" s="114">
        <v>20</v>
      </c>
      <c r="AD208" s="114">
        <v>50</v>
      </c>
      <c r="AE208" s="114">
        <v>20</v>
      </c>
      <c r="AF208" s="115">
        <v>100</v>
      </c>
    </row>
    <row r="209" spans="1:32" s="18" customFormat="1" x14ac:dyDescent="0.4">
      <c r="A209" s="116" t="s">
        <v>627</v>
      </c>
      <c r="B209" s="117"/>
      <c r="C209" s="118"/>
      <c r="D209" s="119">
        <v>0.99997999999999998</v>
      </c>
      <c r="E209" s="119">
        <v>0.99992999999999999</v>
      </c>
      <c r="F209" s="119">
        <v>0.99997000000000003</v>
      </c>
      <c r="G209" s="119">
        <v>1</v>
      </c>
      <c r="H209" s="119">
        <v>0.99936999999999998</v>
      </c>
      <c r="I209" s="119">
        <v>0.99995999999999996</v>
      </c>
      <c r="J209" s="119">
        <v>0.99999000000000005</v>
      </c>
      <c r="K209" s="119">
        <v>1</v>
      </c>
      <c r="L209" s="119">
        <v>1</v>
      </c>
      <c r="M209" s="119">
        <v>1</v>
      </c>
      <c r="N209" s="119">
        <v>0.99995999999999996</v>
      </c>
      <c r="O209" s="119">
        <v>0.99997999999999998</v>
      </c>
      <c r="P209" s="119">
        <v>1</v>
      </c>
      <c r="Q209" s="119">
        <v>0.99999000000000005</v>
      </c>
      <c r="R209" s="119">
        <v>0.99995999999999996</v>
      </c>
      <c r="S209" s="119">
        <v>0.99992000000000003</v>
      </c>
      <c r="T209" s="119">
        <v>0.99985999999999997</v>
      </c>
      <c r="U209" s="119">
        <v>0.99999000000000005</v>
      </c>
      <c r="V209" s="119">
        <v>1</v>
      </c>
      <c r="W209" s="119">
        <v>0.99997999999999998</v>
      </c>
      <c r="X209" s="119">
        <v>0.99978</v>
      </c>
      <c r="Y209" s="119">
        <v>0.99997999999999998</v>
      </c>
      <c r="Z209" s="119">
        <v>0.99936000000000003</v>
      </c>
      <c r="AA209" s="119">
        <v>0.99995999999999996</v>
      </c>
      <c r="AB209" s="119">
        <v>0.99926999999999999</v>
      </c>
      <c r="AC209" s="119">
        <v>0.99995999999999996</v>
      </c>
      <c r="AD209" s="119">
        <v>0.99999000000000005</v>
      </c>
      <c r="AE209" s="119">
        <v>0.99999000000000005</v>
      </c>
      <c r="AF209" s="120">
        <v>1</v>
      </c>
    </row>
    <row r="210" spans="1:32" s="125" customFormat="1" x14ac:dyDescent="0.4">
      <c r="A210" s="121" t="s">
        <v>628</v>
      </c>
      <c r="B210" s="122"/>
      <c r="C210" s="122"/>
      <c r="D210" s="123">
        <v>4.5598007778118264E-3</v>
      </c>
      <c r="E210" s="123">
        <v>4.871529299580026E-3</v>
      </c>
      <c r="F210" s="123">
        <v>6.0724656367903808E-3</v>
      </c>
      <c r="G210" s="123">
        <v>1.6215884321656136E-3</v>
      </c>
      <c r="H210" s="123">
        <v>1.1879423386680018E-4</v>
      </c>
      <c r="I210" s="123">
        <v>1.6800041666615003E-4</v>
      </c>
      <c r="J210" s="123">
        <v>3.8864661227564212E-3</v>
      </c>
      <c r="K210" s="123">
        <v>2.472899175731457E-4</v>
      </c>
      <c r="L210" s="123">
        <v>2.472899175731457E-4</v>
      </c>
      <c r="M210" s="123">
        <v>6.9999999999999999E-4</v>
      </c>
      <c r="N210" s="123">
        <v>7.6374006922076123E-4</v>
      </c>
      <c r="O210" s="123">
        <v>3.168341173758491E-3</v>
      </c>
      <c r="P210" s="123">
        <v>3.2872534677295354E-2</v>
      </c>
      <c r="Q210" s="123">
        <v>1.5923154764890871E-3</v>
      </c>
      <c r="R210" s="123">
        <v>8.0476700512218668E-3</v>
      </c>
      <c r="S210" s="123">
        <v>8.0570169417719351E-4</v>
      </c>
      <c r="T210" s="123">
        <v>5.0864652100779536E-4</v>
      </c>
      <c r="U210" s="123">
        <v>1.3509852158085714E-3</v>
      </c>
      <c r="V210" s="123">
        <v>2.493735921597687E-3</v>
      </c>
      <c r="W210" s="123">
        <v>7.2662203306349928E-3</v>
      </c>
      <c r="X210" s="123">
        <v>4.9324647672335173E-3</v>
      </c>
      <c r="Y210" s="123">
        <v>5.8515455943992508E-3</v>
      </c>
      <c r="Z210" s="123">
        <v>5.6273870561744715E-3</v>
      </c>
      <c r="AA210" s="123">
        <v>6.4430587391910875E-3</v>
      </c>
      <c r="AB210" s="123">
        <v>2.3579982145879577E-3</v>
      </c>
      <c r="AC210" s="123">
        <v>1.6800041666615003E-4</v>
      </c>
      <c r="AD210" s="123">
        <v>1.1879423386680018E-4</v>
      </c>
      <c r="AE210" s="123">
        <v>9.3286886359587894E-4</v>
      </c>
      <c r="AF210" s="124">
        <v>5.9397116933400092E-4</v>
      </c>
    </row>
    <row r="211" spans="1:32" ht="15" thickBot="1" x14ac:dyDescent="0.45">
      <c r="A211" s="126" t="s">
        <v>629</v>
      </c>
      <c r="B211" s="102"/>
      <c r="C211" s="103"/>
      <c r="D211" s="127">
        <v>4.559800777811826E-2</v>
      </c>
      <c r="E211" s="127">
        <v>4.8715292995800262E-2</v>
      </c>
      <c r="F211" s="127">
        <v>6.0724656367903806E-2</v>
      </c>
      <c r="G211" s="127">
        <v>1.6215884321656136E-2</v>
      </c>
      <c r="H211" s="127">
        <v>1.1879423386680018E-3</v>
      </c>
      <c r="I211" s="127">
        <v>1.6800041666615003E-3</v>
      </c>
      <c r="J211" s="127">
        <v>3.8864661227564212E-2</v>
      </c>
      <c r="K211" s="127">
        <v>2.4728991757314569E-3</v>
      </c>
      <c r="L211" s="127">
        <v>2.4728991757314569E-3</v>
      </c>
      <c r="M211" s="127">
        <v>7.4000000000000003E-3</v>
      </c>
      <c r="N211" s="127">
        <v>7.6374006922076123E-3</v>
      </c>
      <c r="O211" s="127">
        <v>3.1683411737584911E-2</v>
      </c>
      <c r="P211" s="127">
        <v>0.32872534677295351</v>
      </c>
      <c r="Q211" s="127">
        <v>1.5923154764890871E-2</v>
      </c>
      <c r="R211" s="127">
        <v>8.0476700512218668E-2</v>
      </c>
      <c r="S211" s="127">
        <v>8.0570169417719349E-3</v>
      </c>
      <c r="T211" s="127">
        <v>5.0864652100779534E-3</v>
      </c>
      <c r="U211" s="127">
        <v>1.3509852158085714E-2</v>
      </c>
      <c r="V211" s="127">
        <v>2.4937359215976871E-2</v>
      </c>
      <c r="W211" s="127">
        <v>7.2662203306349926E-2</v>
      </c>
      <c r="X211" s="127">
        <v>4.9324647672335173E-2</v>
      </c>
      <c r="Y211" s="127">
        <v>5.851545594399251E-2</v>
      </c>
      <c r="Z211" s="127">
        <v>5.6273870561744717E-2</v>
      </c>
      <c r="AA211" s="127">
        <v>6.4430587391910876E-2</v>
      </c>
      <c r="AB211" s="127">
        <v>2.3579982145879579E-2</v>
      </c>
      <c r="AC211" s="127">
        <v>1.6800041666615003E-3</v>
      </c>
      <c r="AD211" s="127">
        <v>1.1879423386680018E-3</v>
      </c>
      <c r="AE211" s="127">
        <v>9.328688635958789E-3</v>
      </c>
      <c r="AF211" s="128">
        <v>5.939711693340009E-3</v>
      </c>
    </row>
    <row r="212" spans="1:32" x14ac:dyDescent="0.4">
      <c r="C212" s="18"/>
    </row>
    <row r="213" spans="1:32" x14ac:dyDescent="0.4">
      <c r="C213" s="18"/>
    </row>
    <row r="214" spans="1:32" ht="15" thickBot="1" x14ac:dyDescent="0.45">
      <c r="A214" s="129" t="s">
        <v>630</v>
      </c>
      <c r="B214" s="129"/>
      <c r="C214" s="129"/>
      <c r="H214" s="26" t="s">
        <v>631</v>
      </c>
    </row>
    <row r="215" spans="1:32" ht="13.5" customHeight="1" x14ac:dyDescent="0.4">
      <c r="A215" s="130"/>
      <c r="B215" s="131" t="s">
        <v>632</v>
      </c>
      <c r="C215" s="132"/>
      <c r="D215" s="132"/>
      <c r="E215" s="133"/>
      <c r="H215" s="134">
        <v>1</v>
      </c>
      <c r="I215" s="131" t="s">
        <v>633</v>
      </c>
      <c r="J215" s="131"/>
      <c r="K215" s="131"/>
      <c r="L215" s="133"/>
    </row>
    <row r="216" spans="1:32" x14ac:dyDescent="0.4">
      <c r="A216" s="135"/>
      <c r="B216" s="136" t="s">
        <v>634</v>
      </c>
      <c r="C216" s="137"/>
      <c r="D216" s="137"/>
      <c r="E216" s="138"/>
      <c r="H216" s="139">
        <v>0.8</v>
      </c>
      <c r="I216" s="136" t="s">
        <v>635</v>
      </c>
      <c r="J216" s="136"/>
      <c r="K216" s="136"/>
      <c r="L216" s="138"/>
    </row>
    <row r="217" spans="1:32" ht="15" thickBot="1" x14ac:dyDescent="0.45">
      <c r="A217" s="140"/>
      <c r="B217" s="136" t="s">
        <v>636</v>
      </c>
      <c r="C217" s="137"/>
      <c r="D217" s="137"/>
      <c r="E217" s="138"/>
      <c r="H217" s="141">
        <v>0.7</v>
      </c>
      <c r="I217" s="142" t="s">
        <v>637</v>
      </c>
      <c r="J217" s="142"/>
      <c r="K217" s="142"/>
      <c r="L217" s="143"/>
    </row>
    <row r="218" spans="1:32" x14ac:dyDescent="0.4">
      <c r="A218" s="144"/>
      <c r="B218" s="142" t="s">
        <v>638</v>
      </c>
      <c r="C218" s="145"/>
      <c r="D218" s="145"/>
      <c r="E218" s="143"/>
      <c r="H218" s="146">
        <v>0.6</v>
      </c>
      <c r="I218" s="147" t="s">
        <v>639</v>
      </c>
      <c r="J218" s="132"/>
      <c r="K218" s="132"/>
      <c r="L218" s="133"/>
    </row>
    <row r="219" spans="1:32" ht="15" thickBot="1" x14ac:dyDescent="0.45">
      <c r="A219" s="148"/>
      <c r="B219" s="136" t="s">
        <v>640</v>
      </c>
      <c r="C219" s="137"/>
      <c r="D219" s="149"/>
      <c r="E219" s="150"/>
      <c r="F219" s="18"/>
      <c r="G219" s="18"/>
      <c r="H219" s="151">
        <v>1</v>
      </c>
      <c r="I219" s="152" t="s">
        <v>641</v>
      </c>
      <c r="J219" s="153"/>
      <c r="K219" s="153"/>
      <c r="L219" s="154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</row>
    <row r="220" spans="1:32" x14ac:dyDescent="0.4">
      <c r="A220" s="155"/>
      <c r="B220" s="136" t="s">
        <v>642</v>
      </c>
      <c r="C220" s="137"/>
      <c r="D220" s="137"/>
      <c r="E220" s="138"/>
      <c r="F220" s="18"/>
      <c r="G220" s="18"/>
      <c r="H220" s="156">
        <v>0.2</v>
      </c>
      <c r="I220" s="131" t="s">
        <v>643</v>
      </c>
      <c r="J220" s="157"/>
      <c r="K220" s="157"/>
      <c r="L220" s="15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</row>
    <row r="221" spans="1:32" ht="15" thickBot="1" x14ac:dyDescent="0.45">
      <c r="A221" s="159" t="s">
        <v>644</v>
      </c>
      <c r="B221" s="142" t="s">
        <v>645</v>
      </c>
      <c r="C221" s="145"/>
      <c r="D221" s="145"/>
      <c r="E221" s="143"/>
      <c r="F221" s="18"/>
      <c r="G221" s="18"/>
      <c r="H221" s="160">
        <v>0.21</v>
      </c>
      <c r="I221" s="161" t="s">
        <v>646</v>
      </c>
      <c r="J221" s="162"/>
      <c r="K221" s="162"/>
      <c r="L221" s="163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</row>
    <row r="222" spans="1:32" ht="15" thickBot="1" x14ac:dyDescent="0.45">
      <c r="A222" s="164" t="s">
        <v>647</v>
      </c>
      <c r="B222" s="165" t="s">
        <v>648</v>
      </c>
      <c r="C222" s="165"/>
      <c r="D222" s="165"/>
      <c r="E222" s="166"/>
      <c r="F222" s="18"/>
      <c r="G222" s="18"/>
      <c r="H222" s="167">
        <v>20</v>
      </c>
      <c r="I222" s="131" t="s">
        <v>649</v>
      </c>
      <c r="J222" s="132"/>
      <c r="K222" s="132"/>
      <c r="L222" s="133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</row>
    <row r="223" spans="1:32" ht="15" thickBot="1" x14ac:dyDescent="0.45">
      <c r="A223" s="168"/>
      <c r="B223" s="169" t="s">
        <v>650</v>
      </c>
      <c r="C223" s="63"/>
      <c r="D223" s="63"/>
      <c r="E223" s="64"/>
      <c r="H223" s="170">
        <v>21</v>
      </c>
      <c r="I223" s="136" t="s">
        <v>651</v>
      </c>
      <c r="J223" s="137"/>
      <c r="K223" s="137"/>
      <c r="L223" s="138"/>
    </row>
    <row r="224" spans="1:32" ht="15" thickBot="1" x14ac:dyDescent="0.45">
      <c r="H224" s="171">
        <v>20</v>
      </c>
      <c r="I224" s="172" t="s">
        <v>652</v>
      </c>
      <c r="J224" s="153"/>
      <c r="K224" s="153"/>
      <c r="L224" s="154"/>
    </row>
  </sheetData>
  <conditionalFormatting sqref="E49">
    <cfRule type="cellIs" dxfId="248" priority="312" operator="lessThan">
      <formula>0.8</formula>
    </cfRule>
    <cfRule type="cellIs" dxfId="247" priority="313" operator="greaterThan">
      <formula>1.2</formula>
    </cfRule>
    <cfRule type="cellIs" dxfId="246" priority="314" operator="between">
      <formula>0.8</formula>
      <formula>0.9</formula>
    </cfRule>
    <cfRule type="cellIs" dxfId="245" priority="315" operator="between">
      <formula>1.1</formula>
      <formula>1.2</formula>
    </cfRule>
    <cfRule type="cellIs" dxfId="244" priority="316" operator="between">
      <formula>0.9</formula>
      <formula>1.1</formula>
    </cfRule>
  </conditionalFormatting>
  <conditionalFormatting sqref="O53">
    <cfRule type="cellIs" dxfId="243" priority="307" operator="lessThan">
      <formula>0.8</formula>
    </cfRule>
    <cfRule type="cellIs" dxfId="242" priority="308" operator="greaterThan">
      <formula>1.2</formula>
    </cfRule>
    <cfRule type="cellIs" dxfId="241" priority="309" operator="between">
      <formula>0.8</formula>
      <formula>0.9</formula>
    </cfRule>
    <cfRule type="cellIs" dxfId="240" priority="310" operator="between">
      <formula>1.1</formula>
      <formula>1.2</formula>
    </cfRule>
    <cfRule type="cellIs" dxfId="239" priority="311" operator="between">
      <formula>0.9</formula>
      <formula>1.1</formula>
    </cfRule>
  </conditionalFormatting>
  <conditionalFormatting sqref="S57">
    <cfRule type="cellIs" dxfId="238" priority="302" operator="lessThan">
      <formula>0.8</formula>
    </cfRule>
    <cfRule type="cellIs" dxfId="237" priority="303" operator="greaterThan">
      <formula>1.2</formula>
    </cfRule>
    <cfRule type="cellIs" dxfId="236" priority="304" operator="between">
      <formula>0.8</formula>
      <formula>0.9</formula>
    </cfRule>
    <cfRule type="cellIs" dxfId="235" priority="305" operator="between">
      <formula>1.1</formula>
      <formula>1.2</formula>
    </cfRule>
    <cfRule type="cellIs" dxfId="234" priority="306" operator="between">
      <formula>0.9</formula>
      <formula>1.1</formula>
    </cfRule>
  </conditionalFormatting>
  <conditionalFormatting sqref="J59">
    <cfRule type="cellIs" dxfId="233" priority="297" operator="lessThan">
      <formula>0.8</formula>
    </cfRule>
    <cfRule type="cellIs" dxfId="232" priority="298" operator="greaterThan">
      <formula>1.2</formula>
    </cfRule>
    <cfRule type="cellIs" dxfId="231" priority="299" operator="between">
      <formula>0.8</formula>
      <formula>0.9</formula>
    </cfRule>
    <cfRule type="cellIs" dxfId="230" priority="300" operator="between">
      <formula>1.1</formula>
      <formula>1.2</formula>
    </cfRule>
    <cfRule type="cellIs" dxfId="229" priority="301" operator="between">
      <formula>0.9</formula>
      <formula>1.1</formula>
    </cfRule>
  </conditionalFormatting>
  <conditionalFormatting sqref="R59">
    <cfRule type="cellIs" dxfId="228" priority="292" operator="lessThan">
      <formula>0.8</formula>
    </cfRule>
    <cfRule type="cellIs" dxfId="227" priority="293" operator="greaterThan">
      <formula>1.2</formula>
    </cfRule>
    <cfRule type="cellIs" dxfId="226" priority="294" operator="between">
      <formula>0.8</formula>
      <formula>0.9</formula>
    </cfRule>
    <cfRule type="cellIs" dxfId="225" priority="295" operator="between">
      <formula>1.1</formula>
      <formula>1.2</formula>
    </cfRule>
    <cfRule type="cellIs" dxfId="224" priority="296" operator="between">
      <formula>0.9</formula>
      <formula>1.1</formula>
    </cfRule>
  </conditionalFormatting>
  <conditionalFormatting sqref="AD63">
    <cfRule type="cellIs" dxfId="223" priority="287" operator="lessThan">
      <formula>0.8</formula>
    </cfRule>
    <cfRule type="cellIs" dxfId="222" priority="288" operator="greaterThan">
      <formula>1.2</formula>
    </cfRule>
    <cfRule type="cellIs" dxfId="221" priority="289" operator="between">
      <formula>0.8</formula>
      <formula>0.9</formula>
    </cfRule>
    <cfRule type="cellIs" dxfId="220" priority="290" operator="between">
      <formula>1.1</formula>
      <formula>1.2</formula>
    </cfRule>
    <cfRule type="cellIs" dxfId="219" priority="291" operator="between">
      <formula>0.9</formula>
      <formula>1.1</formula>
    </cfRule>
  </conditionalFormatting>
  <conditionalFormatting sqref="D68:AF68">
    <cfRule type="cellIs" dxfId="218" priority="282" operator="lessThan">
      <formula>0.8</formula>
    </cfRule>
    <cfRule type="cellIs" dxfId="217" priority="283" operator="greaterThan">
      <formula>1.2</formula>
    </cfRule>
    <cfRule type="cellIs" dxfId="216" priority="284" operator="between">
      <formula>0.8</formula>
      <formula>0.9</formula>
    </cfRule>
    <cfRule type="cellIs" dxfId="215" priority="285" operator="between">
      <formula>1.1</formula>
      <formula>1.2</formula>
    </cfRule>
    <cfRule type="cellIs" dxfId="214" priority="286" operator="between">
      <formula>0.9</formula>
      <formula>1.1</formula>
    </cfRule>
  </conditionalFormatting>
  <conditionalFormatting sqref="D137:AF137">
    <cfRule type="cellIs" dxfId="213" priority="277" operator="lessThan">
      <formula>0.8</formula>
    </cfRule>
    <cfRule type="cellIs" dxfId="212" priority="278" operator="greaterThan">
      <formula>1.2</formula>
    </cfRule>
    <cfRule type="cellIs" dxfId="211" priority="279" operator="between">
      <formula>0.8</formula>
      <formula>0.9</formula>
    </cfRule>
    <cfRule type="cellIs" dxfId="210" priority="280" operator="between">
      <formula>1.1</formula>
      <formula>1.2</formula>
    </cfRule>
    <cfRule type="cellIs" dxfId="209" priority="281" operator="between">
      <formula>0.9</formula>
      <formula>1.1</formula>
    </cfRule>
  </conditionalFormatting>
  <conditionalFormatting sqref="D202:AF202">
    <cfRule type="cellIs" dxfId="208" priority="272" operator="lessThan">
      <formula>0.8</formula>
    </cfRule>
    <cfRule type="cellIs" dxfId="207" priority="273" operator="greaterThan">
      <formula>1.2</formula>
    </cfRule>
    <cfRule type="cellIs" dxfId="206" priority="274" operator="between">
      <formula>0.8</formula>
      <formula>0.9</formula>
    </cfRule>
    <cfRule type="cellIs" dxfId="205" priority="275" operator="between">
      <formula>1.1</formula>
      <formula>1.2</formula>
    </cfRule>
    <cfRule type="cellIs" dxfId="204" priority="276" operator="between">
      <formula>0.9</formula>
      <formula>1.1</formula>
    </cfRule>
  </conditionalFormatting>
  <conditionalFormatting sqref="R73:AF73 D73:P73">
    <cfRule type="cellIs" dxfId="203" priority="265" operator="greaterThan">
      <formula>0.205</formula>
    </cfRule>
    <cfRule type="cellIs" dxfId="202" priority="266" operator="lessThan">
      <formula>0.205</formula>
    </cfRule>
  </conditionalFormatting>
  <conditionalFormatting sqref="Q73">
    <cfRule type="cellIs" dxfId="201" priority="263" operator="greaterThan">
      <formula>0.205</formula>
    </cfRule>
    <cfRule type="cellIs" dxfId="200" priority="264" operator="lessThan">
      <formula>0.205</formula>
    </cfRule>
  </conditionalFormatting>
  <conditionalFormatting sqref="R88:AF88 D88:P88">
    <cfRule type="cellIs" dxfId="199" priority="261" operator="greaterThan">
      <formula>0.205</formula>
    </cfRule>
    <cfRule type="cellIs" dxfId="198" priority="262" operator="lessThan">
      <formula>0.205</formula>
    </cfRule>
  </conditionalFormatting>
  <conditionalFormatting sqref="Q88">
    <cfRule type="cellIs" dxfId="197" priority="259" operator="greaterThan">
      <formula>0.205</formula>
    </cfRule>
    <cfRule type="cellIs" dxfId="196" priority="260" operator="lessThan">
      <formula>0.205</formula>
    </cfRule>
  </conditionalFormatting>
  <conditionalFormatting sqref="R106:AF106 D106:P106">
    <cfRule type="cellIs" dxfId="195" priority="257" operator="greaterThan">
      <formula>0.205</formula>
    </cfRule>
    <cfRule type="cellIs" dxfId="194" priority="258" operator="lessThan">
      <formula>0.205</formula>
    </cfRule>
  </conditionalFormatting>
  <conditionalFormatting sqref="Q106">
    <cfRule type="cellIs" dxfId="193" priority="255" operator="greaterThan">
      <formula>0.205</formula>
    </cfRule>
    <cfRule type="cellIs" dxfId="192" priority="256" operator="lessThan">
      <formula>0.205</formula>
    </cfRule>
  </conditionalFormatting>
  <conditionalFormatting sqref="R118:AF118 D118:P118">
    <cfRule type="cellIs" dxfId="191" priority="253" operator="greaterThan">
      <formula>0.205</formula>
    </cfRule>
    <cfRule type="cellIs" dxfId="190" priority="254" operator="lessThan">
      <formula>0.205</formula>
    </cfRule>
  </conditionalFormatting>
  <conditionalFormatting sqref="Q118">
    <cfRule type="cellIs" dxfId="189" priority="251" operator="greaterThan">
      <formula>0.205</formula>
    </cfRule>
    <cfRule type="cellIs" dxfId="188" priority="252" operator="lessThan">
      <formula>0.205</formula>
    </cfRule>
  </conditionalFormatting>
  <conditionalFormatting sqref="R131:AF131 D131:P131">
    <cfRule type="cellIs" dxfId="187" priority="249" operator="greaterThan">
      <formula>0.205</formula>
    </cfRule>
    <cfRule type="cellIs" dxfId="186" priority="250" operator="lessThan">
      <formula>0.205</formula>
    </cfRule>
  </conditionalFormatting>
  <conditionalFormatting sqref="Q131">
    <cfRule type="cellIs" dxfId="185" priority="247" operator="greaterThan">
      <formula>0.205</formula>
    </cfRule>
    <cfRule type="cellIs" dxfId="184" priority="248" operator="lessThan">
      <formula>0.205</formula>
    </cfRule>
  </conditionalFormatting>
  <conditionalFormatting sqref="R151:AF151 D151:P151">
    <cfRule type="cellIs" dxfId="183" priority="245" operator="greaterThan">
      <formula>0.205</formula>
    </cfRule>
    <cfRule type="cellIs" dxfId="182" priority="246" operator="lessThan">
      <formula>0.205</formula>
    </cfRule>
  </conditionalFormatting>
  <conditionalFormatting sqref="Q151">
    <cfRule type="cellIs" dxfId="181" priority="243" operator="greaterThan">
      <formula>0.205</formula>
    </cfRule>
    <cfRule type="cellIs" dxfId="180" priority="244" operator="lessThan">
      <formula>0.205</formula>
    </cfRule>
  </conditionalFormatting>
  <conditionalFormatting sqref="R154:AF154 D154:P154">
    <cfRule type="cellIs" dxfId="179" priority="241" operator="greaterThan">
      <formula>0.205</formula>
    </cfRule>
    <cfRule type="cellIs" dxfId="178" priority="242" operator="lessThan">
      <formula>0.205</formula>
    </cfRule>
  </conditionalFormatting>
  <conditionalFormatting sqref="Q154">
    <cfRule type="cellIs" dxfId="177" priority="239" operator="greaterThan">
      <formula>0.205</formula>
    </cfRule>
    <cfRule type="cellIs" dxfId="176" priority="240" operator="lessThan">
      <formula>0.205</formula>
    </cfRule>
  </conditionalFormatting>
  <conditionalFormatting sqref="R171:AF171 D171:P171">
    <cfRule type="cellIs" dxfId="175" priority="237" operator="greaterThan">
      <formula>0.205</formula>
    </cfRule>
    <cfRule type="cellIs" dxfId="174" priority="238" operator="lessThan">
      <formula>0.205</formula>
    </cfRule>
  </conditionalFormatting>
  <conditionalFormatting sqref="Q171">
    <cfRule type="cellIs" dxfId="173" priority="235" operator="greaterThan">
      <formula>0.205</formula>
    </cfRule>
    <cfRule type="cellIs" dxfId="172" priority="236" operator="lessThan">
      <formula>0.205</formula>
    </cfRule>
  </conditionalFormatting>
  <conditionalFormatting sqref="R183:AF183 D183:P183">
    <cfRule type="cellIs" dxfId="171" priority="233" operator="greaterThan">
      <formula>0.205</formula>
    </cfRule>
    <cfRule type="cellIs" dxfId="170" priority="234" operator="lessThan">
      <formula>0.205</formula>
    </cfRule>
  </conditionalFormatting>
  <conditionalFormatting sqref="Q183">
    <cfRule type="cellIs" dxfId="169" priority="231" operator="greaterThan">
      <formula>0.205</formula>
    </cfRule>
    <cfRule type="cellIs" dxfId="168" priority="232" operator="lessThan">
      <formula>0.205</formula>
    </cfRule>
  </conditionalFormatting>
  <conditionalFormatting sqref="R196:AF196 D196:P196">
    <cfRule type="cellIs" dxfId="167" priority="229" operator="greaterThan">
      <formula>0.205</formula>
    </cfRule>
    <cfRule type="cellIs" dxfId="166" priority="230" operator="lessThan">
      <formula>0.205</formula>
    </cfRule>
  </conditionalFormatting>
  <conditionalFormatting sqref="Q196">
    <cfRule type="cellIs" dxfId="165" priority="227" operator="greaterThan">
      <formula>0.205</formula>
    </cfRule>
    <cfRule type="cellIs" dxfId="164" priority="228" operator="lessThan">
      <formula>0.205</formula>
    </cfRule>
  </conditionalFormatting>
  <conditionalFormatting sqref="D200:AF200">
    <cfRule type="cellIs" dxfId="163" priority="202" operator="lessThan">
      <formula>0.6499</formula>
    </cfRule>
    <cfRule type="cellIs" dxfId="162" priority="203" operator="greaterThan">
      <formula>1.351</formula>
    </cfRule>
    <cfRule type="cellIs" dxfId="161" priority="204" operator="between">
      <formula>0.65</formula>
      <formula>1.35</formula>
    </cfRule>
  </conditionalFormatting>
  <conditionalFormatting sqref="D198:AF198">
    <cfRule type="cellIs" dxfId="160" priority="199" operator="lessThan">
      <formula>0.6499</formula>
    </cfRule>
    <cfRule type="cellIs" dxfId="159" priority="200" operator="greaterThan">
      <formula>1.351</formula>
    </cfRule>
    <cfRule type="cellIs" dxfId="158" priority="201" operator="between">
      <formula>0.65</formula>
      <formula>1.35</formula>
    </cfRule>
  </conditionalFormatting>
  <conditionalFormatting sqref="D133:AF133">
    <cfRule type="cellIs" dxfId="157" priority="196" operator="lessThan">
      <formula>0.6499</formula>
    </cfRule>
    <cfRule type="cellIs" dxfId="156" priority="197" operator="greaterThan">
      <formula>1.351</formula>
    </cfRule>
    <cfRule type="cellIs" dxfId="155" priority="198" operator="between">
      <formula>0.65</formula>
      <formula>1.35</formula>
    </cfRule>
  </conditionalFormatting>
  <conditionalFormatting sqref="D135:AF135">
    <cfRule type="cellIs" dxfId="154" priority="193" operator="lessThan">
      <formula>0.6499</formula>
    </cfRule>
    <cfRule type="cellIs" dxfId="153" priority="194" operator="greaterThan">
      <formula>1.351</formula>
    </cfRule>
    <cfRule type="cellIs" dxfId="152" priority="195" operator="between">
      <formula>0.65</formula>
      <formula>1.35</formula>
    </cfRule>
  </conditionalFormatting>
  <conditionalFormatting sqref="D77:AF77">
    <cfRule type="cellIs" dxfId="151" priority="190" operator="lessThan">
      <formula>0.6499</formula>
    </cfRule>
    <cfRule type="cellIs" dxfId="150" priority="191" operator="greaterThan">
      <formula>1.351</formula>
    </cfRule>
    <cfRule type="cellIs" dxfId="149" priority="192" operator="between">
      <formula>0.65</formula>
      <formula>1.35</formula>
    </cfRule>
  </conditionalFormatting>
  <conditionalFormatting sqref="D75:AF75">
    <cfRule type="cellIs" dxfId="148" priority="187" operator="lessThan">
      <formula>0.6499</formula>
    </cfRule>
    <cfRule type="cellIs" dxfId="147" priority="188" operator="greaterThan">
      <formula>1.351</formula>
    </cfRule>
    <cfRule type="cellIs" dxfId="146" priority="189" operator="between">
      <formula>0.65</formula>
      <formula>1.35</formula>
    </cfRule>
  </conditionalFormatting>
  <conditionalFormatting sqref="D79:AF79">
    <cfRule type="cellIs" dxfId="145" priority="182" operator="lessThan">
      <formula>0.8</formula>
    </cfRule>
    <cfRule type="cellIs" dxfId="144" priority="183" operator="greaterThan">
      <formula>1.2</formula>
    </cfRule>
    <cfRule type="cellIs" dxfId="143" priority="184" operator="between">
      <formula>0.8</formula>
      <formula>0.9</formula>
    </cfRule>
    <cfRule type="cellIs" dxfId="142" priority="185" operator="between">
      <formula>1.1</formula>
      <formula>1.2</formula>
    </cfRule>
    <cfRule type="cellIs" dxfId="141" priority="186" operator="between">
      <formula>0.9</formula>
      <formula>1.1</formula>
    </cfRule>
  </conditionalFormatting>
  <conditionalFormatting sqref="D83:AF83">
    <cfRule type="cellIs" dxfId="140" priority="172" operator="lessThan">
      <formula>0.8</formula>
    </cfRule>
    <cfRule type="cellIs" dxfId="139" priority="173" operator="greaterThan">
      <formula>1.2</formula>
    </cfRule>
    <cfRule type="cellIs" dxfId="138" priority="174" operator="between">
      <formula>0.8</formula>
      <formula>0.9</formula>
    </cfRule>
    <cfRule type="cellIs" dxfId="137" priority="175" operator="between">
      <formula>1.1</formula>
      <formula>1.2</formula>
    </cfRule>
    <cfRule type="cellIs" dxfId="136" priority="176" operator="between">
      <formula>0.9</formula>
      <formula>1.1</formula>
    </cfRule>
  </conditionalFormatting>
  <conditionalFormatting sqref="D101:AF101">
    <cfRule type="cellIs" dxfId="135" priority="167" operator="lessThan">
      <formula>0.8</formula>
    </cfRule>
    <cfRule type="cellIs" dxfId="134" priority="168" operator="greaterThan">
      <formula>1.2</formula>
    </cfRule>
    <cfRule type="cellIs" dxfId="133" priority="169" operator="between">
      <formula>0.8</formula>
      <formula>0.9</formula>
    </cfRule>
    <cfRule type="cellIs" dxfId="132" priority="170" operator="between">
      <formula>1.1</formula>
      <formula>1.2</formula>
    </cfRule>
    <cfRule type="cellIs" dxfId="131" priority="171" operator="between">
      <formula>0.9</formula>
      <formula>1.1</formula>
    </cfRule>
  </conditionalFormatting>
  <conditionalFormatting sqref="D127:AF127">
    <cfRule type="cellIs" dxfId="130" priority="162" operator="lessThan">
      <formula>0.8</formula>
    </cfRule>
    <cfRule type="cellIs" dxfId="129" priority="163" operator="greaterThan">
      <formula>1.2</formula>
    </cfRule>
    <cfRule type="cellIs" dxfId="128" priority="164" operator="between">
      <formula>0.8</formula>
      <formula>0.9</formula>
    </cfRule>
    <cfRule type="cellIs" dxfId="127" priority="165" operator="between">
      <formula>1.1</formula>
      <formula>1.2</formula>
    </cfRule>
    <cfRule type="cellIs" dxfId="126" priority="166" operator="between">
      <formula>0.9</formula>
      <formula>1.1</formula>
    </cfRule>
  </conditionalFormatting>
  <conditionalFormatting sqref="D142:AF142">
    <cfRule type="cellIs" dxfId="125" priority="157" operator="lessThan">
      <formula>0.8</formula>
    </cfRule>
    <cfRule type="cellIs" dxfId="124" priority="158" operator="greaterThan">
      <formula>1.2</formula>
    </cfRule>
    <cfRule type="cellIs" dxfId="123" priority="159" operator="between">
      <formula>0.8</formula>
      <formula>0.9</formula>
    </cfRule>
    <cfRule type="cellIs" dxfId="122" priority="160" operator="between">
      <formula>1.1</formula>
      <formula>1.2</formula>
    </cfRule>
    <cfRule type="cellIs" dxfId="121" priority="161" operator="between">
      <formula>0.9</formula>
      <formula>1.1</formula>
    </cfRule>
  </conditionalFormatting>
  <conditionalFormatting sqref="D166:AF166">
    <cfRule type="cellIs" dxfId="120" priority="152" operator="lessThan">
      <formula>0.8</formula>
    </cfRule>
    <cfRule type="cellIs" dxfId="119" priority="153" operator="greaterThan">
      <formula>1.2</formula>
    </cfRule>
    <cfRule type="cellIs" dxfId="118" priority="154" operator="between">
      <formula>0.8</formula>
      <formula>0.9</formula>
    </cfRule>
    <cfRule type="cellIs" dxfId="117" priority="155" operator="between">
      <formula>1.1</formula>
      <formula>1.2</formula>
    </cfRule>
    <cfRule type="cellIs" dxfId="116" priority="156" operator="between">
      <formula>0.9</formula>
      <formula>1.1</formula>
    </cfRule>
  </conditionalFormatting>
  <conditionalFormatting sqref="D192:AF192">
    <cfRule type="cellIs" dxfId="115" priority="147" operator="lessThan">
      <formula>0.8</formula>
    </cfRule>
    <cfRule type="cellIs" dxfId="114" priority="148" operator="greaterThan">
      <formula>1.2</formula>
    </cfRule>
    <cfRule type="cellIs" dxfId="113" priority="149" operator="between">
      <formula>0.8</formula>
      <formula>0.9</formula>
    </cfRule>
    <cfRule type="cellIs" dxfId="112" priority="150" operator="between">
      <formula>1.1</formula>
      <formula>1.2</formula>
    </cfRule>
    <cfRule type="cellIs" dxfId="111" priority="151" operator="between">
      <formula>0.9</formula>
      <formula>1.1</formula>
    </cfRule>
  </conditionalFormatting>
  <conditionalFormatting sqref="D91:P91 R91:AF91">
    <cfRule type="cellIs" dxfId="110" priority="132" operator="greaterThan">
      <formula>1.3</formula>
    </cfRule>
    <cfRule type="cellIs" dxfId="109" priority="133" operator="lessThan">
      <formula>0.7</formula>
    </cfRule>
    <cfRule type="cellIs" dxfId="108" priority="134" operator="between">
      <formula>0.7</formula>
      <formula>0.8</formula>
    </cfRule>
    <cfRule type="cellIs" dxfId="107" priority="135" operator="between">
      <formula>1.2</formula>
      <formula>1.3</formula>
    </cfRule>
    <cfRule type="cellIs" dxfId="106" priority="136" operator="between">
      <formula>0.8</formula>
      <formula>1.2</formula>
    </cfRule>
  </conditionalFormatting>
  <conditionalFormatting sqref="D94:P94 R94:AF94">
    <cfRule type="cellIs" dxfId="105" priority="127" operator="greaterThan">
      <formula>1.3</formula>
    </cfRule>
    <cfRule type="cellIs" dxfId="104" priority="128" operator="lessThan">
      <formula>0.7</formula>
    </cfRule>
    <cfRule type="cellIs" dxfId="103" priority="129" operator="between">
      <formula>0.7</formula>
      <formula>0.8</formula>
    </cfRule>
    <cfRule type="cellIs" dxfId="102" priority="130" operator="between">
      <formula>1.2</formula>
      <formula>1.3</formula>
    </cfRule>
    <cfRule type="cellIs" dxfId="101" priority="131" operator="between">
      <formula>0.8</formula>
      <formula>1.2</formula>
    </cfRule>
  </conditionalFormatting>
  <conditionalFormatting sqref="D109:P109 R109:AF109">
    <cfRule type="cellIs" dxfId="100" priority="122" operator="greaterThan">
      <formula>1.3</formula>
    </cfRule>
    <cfRule type="cellIs" dxfId="99" priority="123" operator="lessThan">
      <formula>0.7</formula>
    </cfRule>
    <cfRule type="cellIs" dxfId="98" priority="124" operator="between">
      <formula>0.7</formula>
      <formula>0.8</formula>
    </cfRule>
    <cfRule type="cellIs" dxfId="97" priority="125" operator="between">
      <formula>1.2</formula>
      <formula>1.3</formula>
    </cfRule>
    <cfRule type="cellIs" dxfId="96" priority="126" operator="between">
      <formula>0.8</formula>
      <formula>1.2</formula>
    </cfRule>
  </conditionalFormatting>
  <conditionalFormatting sqref="D112:P112 R112:AF112">
    <cfRule type="cellIs" dxfId="95" priority="117" operator="greaterThan">
      <formula>1.3</formula>
    </cfRule>
    <cfRule type="cellIs" dxfId="94" priority="118" operator="lessThan">
      <formula>0.7</formula>
    </cfRule>
    <cfRule type="cellIs" dxfId="93" priority="119" operator="between">
      <formula>0.7</formula>
      <formula>0.8</formula>
    </cfRule>
    <cfRule type="cellIs" dxfId="92" priority="120" operator="between">
      <formula>1.2</formula>
      <formula>1.3</formula>
    </cfRule>
    <cfRule type="cellIs" dxfId="91" priority="121" operator="between">
      <formula>0.8</formula>
      <formula>1.2</formula>
    </cfRule>
  </conditionalFormatting>
  <conditionalFormatting sqref="D157:P157 R157:AF157">
    <cfRule type="cellIs" dxfId="90" priority="112" operator="greaterThan">
      <formula>1.3</formula>
    </cfRule>
    <cfRule type="cellIs" dxfId="89" priority="113" operator="lessThan">
      <formula>0.7</formula>
    </cfRule>
    <cfRule type="cellIs" dxfId="88" priority="114" operator="between">
      <formula>0.7</formula>
      <formula>0.8</formula>
    </cfRule>
    <cfRule type="cellIs" dxfId="87" priority="115" operator="between">
      <formula>1.2</formula>
      <formula>1.3</formula>
    </cfRule>
    <cfRule type="cellIs" dxfId="86" priority="116" operator="between">
      <formula>0.8</formula>
      <formula>1.2</formula>
    </cfRule>
  </conditionalFormatting>
  <conditionalFormatting sqref="D160:P160 R160:AF160">
    <cfRule type="cellIs" dxfId="85" priority="107" operator="greaterThan">
      <formula>1.3</formula>
    </cfRule>
    <cfRule type="cellIs" dxfId="84" priority="108" operator="lessThan">
      <formula>0.7</formula>
    </cfRule>
    <cfRule type="cellIs" dxfId="83" priority="109" operator="between">
      <formula>0.7</formula>
      <formula>0.8</formula>
    </cfRule>
    <cfRule type="cellIs" dxfId="82" priority="110" operator="between">
      <formula>1.2</formula>
      <formula>1.3</formula>
    </cfRule>
    <cfRule type="cellIs" dxfId="81" priority="111" operator="between">
      <formula>0.8</formula>
      <formula>1.2</formula>
    </cfRule>
  </conditionalFormatting>
  <conditionalFormatting sqref="D174:P174 R174:AF174">
    <cfRule type="cellIs" dxfId="80" priority="102" operator="greaterThan">
      <formula>1.3</formula>
    </cfRule>
    <cfRule type="cellIs" dxfId="79" priority="103" operator="lessThan">
      <formula>0.7</formula>
    </cfRule>
    <cfRule type="cellIs" dxfId="78" priority="104" operator="between">
      <formula>0.7</formula>
      <formula>0.8</formula>
    </cfRule>
    <cfRule type="cellIs" dxfId="77" priority="105" operator="between">
      <formula>1.2</formula>
      <formula>1.3</formula>
    </cfRule>
    <cfRule type="cellIs" dxfId="76" priority="106" operator="between">
      <formula>0.8</formula>
      <formula>1.2</formula>
    </cfRule>
  </conditionalFormatting>
  <conditionalFormatting sqref="D177:P177 R177:AF177">
    <cfRule type="cellIs" dxfId="75" priority="97" operator="greaterThan">
      <formula>1.3</formula>
    </cfRule>
    <cfRule type="cellIs" dxfId="74" priority="98" operator="lessThan">
      <formula>0.7</formula>
    </cfRule>
    <cfRule type="cellIs" dxfId="73" priority="99" operator="between">
      <formula>0.7</formula>
      <formula>0.8</formula>
    </cfRule>
    <cfRule type="cellIs" dxfId="72" priority="100" operator="between">
      <formula>1.2</formula>
      <formula>1.3</formula>
    </cfRule>
    <cfRule type="cellIs" dxfId="71" priority="101" operator="between">
      <formula>0.8</formula>
      <formula>1.2</formula>
    </cfRule>
  </conditionalFormatting>
  <conditionalFormatting sqref="D180:P180 R180:AF180">
    <cfRule type="cellIs" dxfId="70" priority="87" operator="greaterThan">
      <formula>1.3</formula>
    </cfRule>
    <cfRule type="cellIs" dxfId="69" priority="88" operator="lessThan">
      <formula>0.7</formula>
    </cfRule>
    <cfRule type="cellIs" dxfId="68" priority="89" operator="between">
      <formula>0.7</formula>
      <formula>0.8</formula>
    </cfRule>
    <cfRule type="cellIs" dxfId="67" priority="90" operator="between">
      <formula>1.2</formula>
      <formula>1.3</formula>
    </cfRule>
    <cfRule type="cellIs" dxfId="66" priority="91" operator="between">
      <formula>0.8</formula>
      <formula>1.2</formula>
    </cfRule>
  </conditionalFormatting>
  <conditionalFormatting sqref="D146:P146 R146:AF146">
    <cfRule type="cellIs" dxfId="65" priority="82" operator="greaterThan">
      <formula>1.3</formula>
    </cfRule>
    <cfRule type="cellIs" dxfId="64" priority="83" operator="lessThan">
      <formula>0.7</formula>
    </cfRule>
    <cfRule type="cellIs" dxfId="63" priority="84" operator="between">
      <formula>0.7</formula>
      <formula>0.8</formula>
    </cfRule>
    <cfRule type="cellIs" dxfId="62" priority="85" operator="between">
      <formula>1.2</formula>
      <formula>1.3</formula>
    </cfRule>
    <cfRule type="cellIs" dxfId="61" priority="86" operator="between">
      <formula>0.8</formula>
      <formula>1.2</formula>
    </cfRule>
  </conditionalFormatting>
  <conditionalFormatting sqref="D115:P115 R115:AF115">
    <cfRule type="cellIs" dxfId="60" priority="77" operator="greaterThan">
      <formula>1.3</formula>
    </cfRule>
    <cfRule type="cellIs" dxfId="59" priority="78" operator="lessThan">
      <formula>0.7</formula>
    </cfRule>
    <cfRule type="cellIs" dxfId="58" priority="79" operator="between">
      <formula>0.7</formula>
      <formula>0.8</formula>
    </cfRule>
    <cfRule type="cellIs" dxfId="57" priority="80" operator="between">
      <formula>1.2</formula>
      <formula>1.3</formula>
    </cfRule>
    <cfRule type="cellIs" dxfId="56" priority="81" operator="between">
      <formula>0.8</formula>
      <formula>1.2</formula>
    </cfRule>
  </conditionalFormatting>
  <conditionalFormatting sqref="D97:P97 R97:AF97">
    <cfRule type="cellIs" dxfId="55" priority="72" operator="greaterThan">
      <formula>1.3</formula>
    </cfRule>
    <cfRule type="cellIs" dxfId="54" priority="73" operator="lessThan">
      <formula>0.7</formula>
    </cfRule>
    <cfRule type="cellIs" dxfId="53" priority="74" operator="between">
      <formula>0.7</formula>
      <formula>0.8</formula>
    </cfRule>
    <cfRule type="cellIs" dxfId="52" priority="75" operator="between">
      <formula>1.2</formula>
      <formula>1.3</formula>
    </cfRule>
    <cfRule type="cellIs" dxfId="51" priority="76" operator="between">
      <formula>0.8</formula>
      <formula>1.2</formula>
    </cfRule>
  </conditionalFormatting>
  <conditionalFormatting sqref="D121:P121 R121:AF121">
    <cfRule type="cellIs" dxfId="50" priority="67" operator="greaterThan">
      <formula>1.3</formula>
    </cfRule>
    <cfRule type="cellIs" dxfId="49" priority="68" operator="lessThan">
      <formula>0.7</formula>
    </cfRule>
    <cfRule type="cellIs" dxfId="48" priority="69" operator="between">
      <formula>0.7</formula>
      <formula>0.8</formula>
    </cfRule>
    <cfRule type="cellIs" dxfId="47" priority="70" operator="between">
      <formula>1.2</formula>
      <formula>1.3</formula>
    </cfRule>
    <cfRule type="cellIs" dxfId="46" priority="71" operator="between">
      <formula>0.8</formula>
      <formula>1.2</formula>
    </cfRule>
  </conditionalFormatting>
  <conditionalFormatting sqref="D124:P124 R124:AF124">
    <cfRule type="cellIs" dxfId="45" priority="62" operator="greaterThan">
      <formula>1.3</formula>
    </cfRule>
    <cfRule type="cellIs" dxfId="44" priority="63" operator="lessThan">
      <formula>0.7</formula>
    </cfRule>
    <cfRule type="cellIs" dxfId="43" priority="64" operator="between">
      <formula>0.7</formula>
      <formula>0.8</formula>
    </cfRule>
    <cfRule type="cellIs" dxfId="42" priority="65" operator="between">
      <formula>1.2</formula>
      <formula>1.3</formula>
    </cfRule>
    <cfRule type="cellIs" dxfId="41" priority="66" operator="between">
      <formula>0.8</formula>
      <formula>1.2</formula>
    </cfRule>
  </conditionalFormatting>
  <conditionalFormatting sqref="D186:P186 R186:AF186">
    <cfRule type="cellIs" dxfId="40" priority="57" operator="greaterThan">
      <formula>1.3</formula>
    </cfRule>
    <cfRule type="cellIs" dxfId="39" priority="58" operator="lessThan">
      <formula>0.7</formula>
    </cfRule>
    <cfRule type="cellIs" dxfId="38" priority="59" operator="between">
      <formula>0.7</formula>
      <formula>0.8</formula>
    </cfRule>
    <cfRule type="cellIs" dxfId="37" priority="60" operator="between">
      <formula>1.2</formula>
      <formula>1.3</formula>
    </cfRule>
    <cfRule type="cellIs" dxfId="36" priority="61" operator="between">
      <formula>0.8</formula>
      <formula>1.2</formula>
    </cfRule>
  </conditionalFormatting>
  <conditionalFormatting sqref="D189:P189 R189:AF189">
    <cfRule type="cellIs" dxfId="35" priority="52" operator="greaterThan">
      <formula>1.3</formula>
    </cfRule>
    <cfRule type="cellIs" dxfId="34" priority="53" operator="lessThan">
      <formula>0.7</formula>
    </cfRule>
    <cfRule type="cellIs" dxfId="33" priority="54" operator="between">
      <formula>0.7</formula>
      <formula>0.8</formula>
    </cfRule>
    <cfRule type="cellIs" dxfId="32" priority="55" operator="between">
      <formula>1.2</formula>
      <formula>1.3</formula>
    </cfRule>
    <cfRule type="cellIs" dxfId="31" priority="56" operator="between">
      <formula>0.8</formula>
      <formula>1.2</formula>
    </cfRule>
  </conditionalFormatting>
  <conditionalFormatting sqref="H220">
    <cfRule type="cellIs" dxfId="30" priority="30" operator="greaterThan">
      <formula>0.205</formula>
    </cfRule>
    <cfRule type="cellIs" dxfId="29" priority="31" operator="lessThan">
      <formula>0.2044</formula>
    </cfRule>
  </conditionalFormatting>
  <conditionalFormatting sqref="H221">
    <cfRule type="cellIs" dxfId="28" priority="28" operator="greaterThan">
      <formula>0.205</formula>
    </cfRule>
    <cfRule type="cellIs" dxfId="27" priority="29" operator="lessThan">
      <formula>0.2044</formula>
    </cfRule>
  </conditionalFormatting>
  <conditionalFormatting sqref="H222">
    <cfRule type="cellIs" dxfId="26" priority="26" operator="greaterThan">
      <formula>20.5</formula>
    </cfRule>
    <cfRule type="cellIs" dxfId="25" priority="27" operator="lessThan">
      <formula>20.44</formula>
    </cfRule>
  </conditionalFormatting>
  <conditionalFormatting sqref="H223">
    <cfRule type="cellIs" dxfId="24" priority="24" operator="greaterThan">
      <formula>20.5</formula>
    </cfRule>
    <cfRule type="cellIs" dxfId="23" priority="25" operator="lessThan">
      <formula>20.44</formula>
    </cfRule>
  </conditionalFormatting>
  <conditionalFormatting sqref="H224">
    <cfRule type="cellIs" dxfId="22" priority="22" operator="greaterThan">
      <formula>20.5</formula>
    </cfRule>
    <cfRule type="cellIs" dxfId="21" priority="23" operator="lessThan">
      <formula>20.44</formula>
    </cfRule>
  </conditionalFormatting>
  <conditionalFormatting sqref="H215">
    <cfRule type="cellIs" dxfId="20" priority="17" operator="lessThan">
      <formula>0.8</formula>
    </cfRule>
    <cfRule type="cellIs" dxfId="19" priority="18" operator="greaterThan">
      <formula>1.2</formula>
    </cfRule>
    <cfRule type="cellIs" dxfId="18" priority="19" operator="between">
      <formula>0.8</formula>
      <formula>0.9</formula>
    </cfRule>
    <cfRule type="cellIs" dxfId="17" priority="20" operator="between">
      <formula>1.1</formula>
      <formula>1.2</formula>
    </cfRule>
    <cfRule type="cellIs" dxfId="16" priority="21" operator="between">
      <formula>0.9</formula>
      <formula>1.1</formula>
    </cfRule>
  </conditionalFormatting>
  <conditionalFormatting sqref="H216">
    <cfRule type="cellIs" dxfId="15" priority="12" operator="lessThan">
      <formula>0.8</formula>
    </cfRule>
    <cfRule type="cellIs" dxfId="14" priority="13" operator="greaterThan">
      <formula>1.2</formula>
    </cfRule>
    <cfRule type="cellIs" dxfId="13" priority="14" operator="between">
      <formula>0.8</formula>
      <formula>0.9</formula>
    </cfRule>
    <cfRule type="cellIs" dxfId="12" priority="15" operator="between">
      <formula>1.1</formula>
      <formula>1.2</formula>
    </cfRule>
    <cfRule type="cellIs" dxfId="11" priority="16" operator="between">
      <formula>0.9</formula>
      <formula>1.1</formula>
    </cfRule>
  </conditionalFormatting>
  <conditionalFormatting sqref="H217">
    <cfRule type="cellIs" dxfId="10" priority="7" operator="lessThan">
      <formula>0.8</formula>
    </cfRule>
    <cfRule type="cellIs" dxfId="9" priority="8" operator="greaterThan">
      <formula>1.2</formula>
    </cfRule>
    <cfRule type="cellIs" dxfId="8" priority="9" operator="between">
      <formula>0.8</formula>
      <formula>0.9</formula>
    </cfRule>
    <cfRule type="cellIs" dxfId="7" priority="10" operator="between">
      <formula>1.1</formula>
      <formula>1.2</formula>
    </cfRule>
    <cfRule type="cellIs" dxfId="6" priority="11" operator="between">
      <formula>0.9</formula>
      <formula>1.1</formula>
    </cfRule>
  </conditionalFormatting>
  <conditionalFormatting sqref="H218">
    <cfRule type="cellIs" dxfId="5" priority="4" operator="lessThan">
      <formula>0.6499</formula>
    </cfRule>
    <cfRule type="cellIs" dxfId="4" priority="5" operator="greaterThan">
      <formula>1.351</formula>
    </cfRule>
    <cfRule type="cellIs" dxfId="3" priority="6" operator="between">
      <formula>0.65</formula>
      <formula>1.35</formula>
    </cfRule>
  </conditionalFormatting>
  <conditionalFormatting sqref="H219">
    <cfRule type="cellIs" dxfId="2" priority="1" operator="lessThan">
      <formula>0.6499</formula>
    </cfRule>
    <cfRule type="cellIs" dxfId="1" priority="2" operator="greaterThan">
      <formula>1.351</formula>
    </cfRule>
    <cfRule type="cellIs" dxfId="0" priority="3" operator="between">
      <formula>0.65</formula>
      <formula>1.35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016D1-ECD5-4904-8F9E-1EC485790F1B}">
  <dimension ref="A2:BS99"/>
  <sheetViews>
    <sheetView workbookViewId="0"/>
  </sheetViews>
  <sheetFormatPr defaultRowHeight="14.6" x14ac:dyDescent="0.4"/>
  <cols>
    <col min="1" max="1" width="52.69140625" bestFit="1" customWidth="1"/>
    <col min="2" max="2" width="8.84375" customWidth="1"/>
    <col min="3" max="3" width="14.84375" bestFit="1" customWidth="1"/>
    <col min="4" max="4" width="7.3828125" customWidth="1"/>
    <col min="5" max="5" width="9.53515625" bestFit="1" customWidth="1"/>
    <col min="6" max="6" width="13.69140625" bestFit="1" customWidth="1"/>
    <col min="7" max="7" width="17.3046875" bestFit="1" customWidth="1"/>
    <col min="8" max="8" width="11.3828125" bestFit="1" customWidth="1"/>
    <col min="9" max="9" width="11.15234375" bestFit="1" customWidth="1"/>
    <col min="10" max="10" width="19.69140625" bestFit="1" customWidth="1"/>
    <col min="11" max="11" width="19.3046875" bestFit="1" customWidth="1"/>
    <col min="12" max="12" width="19.53515625" bestFit="1" customWidth="1"/>
    <col min="13" max="13" width="18.53515625" bestFit="1" customWidth="1"/>
    <col min="14" max="14" width="19.53515625" bestFit="1" customWidth="1"/>
    <col min="15" max="15" width="19.69140625" bestFit="1" customWidth="1"/>
    <col min="16" max="16" width="19.53515625" bestFit="1" customWidth="1"/>
    <col min="17" max="18" width="19.69140625" bestFit="1" customWidth="1"/>
    <col min="19" max="19" width="19.3046875" bestFit="1" customWidth="1"/>
    <col min="20" max="20" width="19.69140625" bestFit="1" customWidth="1"/>
    <col min="21" max="21" width="19.53515625" bestFit="1" customWidth="1"/>
    <col min="22" max="22" width="18.53515625" bestFit="1" customWidth="1"/>
    <col min="23" max="23" width="18.84375" bestFit="1" customWidth="1"/>
    <col min="24" max="24" width="20.15234375" bestFit="1" customWidth="1"/>
    <col min="25" max="26" width="20.3046875" bestFit="1" customWidth="1"/>
    <col min="27" max="27" width="19.84375" bestFit="1" customWidth="1"/>
    <col min="28" max="28" width="19.3828125" bestFit="1" customWidth="1"/>
    <col min="29" max="29" width="18.53515625" bestFit="1" customWidth="1"/>
    <col min="30" max="30" width="19.69140625" bestFit="1" customWidth="1"/>
    <col min="31" max="31" width="18.3828125" bestFit="1" customWidth="1"/>
    <col min="32" max="33" width="19.53515625" bestFit="1" customWidth="1"/>
    <col min="34" max="34" width="19" bestFit="1" customWidth="1"/>
    <col min="35" max="35" width="19.53515625" bestFit="1" customWidth="1"/>
    <col min="36" max="36" width="19.15234375" bestFit="1" customWidth="1"/>
    <col min="37" max="37" width="19" bestFit="1" customWidth="1"/>
    <col min="38" max="38" width="18.69140625" bestFit="1" customWidth="1"/>
    <col min="39" max="39" width="19.53515625" bestFit="1" customWidth="1"/>
    <col min="40" max="40" width="19" bestFit="1" customWidth="1"/>
    <col min="41" max="41" width="20.84375" bestFit="1" customWidth="1"/>
    <col min="42" max="42" width="19" bestFit="1" customWidth="1"/>
    <col min="43" max="43" width="16.3828125" bestFit="1" customWidth="1"/>
    <col min="44" max="44" width="16" bestFit="1" customWidth="1"/>
    <col min="45" max="45" width="16.3046875" bestFit="1" customWidth="1"/>
    <col min="46" max="46" width="15.3046875" bestFit="1" customWidth="1"/>
    <col min="47" max="47" width="16.3046875" bestFit="1" customWidth="1"/>
    <col min="48" max="48" width="16.3828125" bestFit="1" customWidth="1"/>
    <col min="49" max="49" width="16.3046875" bestFit="1" customWidth="1"/>
    <col min="50" max="51" width="16.3828125" bestFit="1" customWidth="1"/>
    <col min="52" max="52" width="16" bestFit="1" customWidth="1"/>
    <col min="53" max="53" width="16.3828125" bestFit="1" customWidth="1"/>
    <col min="54" max="54" width="16.3046875" bestFit="1" customWidth="1"/>
    <col min="55" max="55" width="15.3046875" bestFit="1" customWidth="1"/>
    <col min="56" max="56" width="15.53515625" bestFit="1" customWidth="1"/>
    <col min="57" max="57" width="16.84375" bestFit="1" customWidth="1"/>
    <col min="58" max="59" width="17" bestFit="1" customWidth="1"/>
    <col min="60" max="60" width="16.53515625" bestFit="1" customWidth="1"/>
    <col min="61" max="61" width="16.15234375" bestFit="1" customWidth="1"/>
    <col min="62" max="62" width="15.3046875" bestFit="1" customWidth="1"/>
    <col min="63" max="63" width="16.3828125" bestFit="1" customWidth="1"/>
    <col min="64" max="64" width="15.15234375" bestFit="1" customWidth="1"/>
    <col min="65" max="66" width="16.3046875" bestFit="1" customWidth="1"/>
    <col min="67" max="67" width="15.69140625" bestFit="1" customWidth="1"/>
    <col min="68" max="68" width="15.84375" bestFit="1" customWidth="1"/>
    <col min="69" max="69" width="15.69140625" bestFit="1" customWidth="1"/>
    <col min="70" max="70" width="15.3828125" bestFit="1" customWidth="1"/>
    <col min="71" max="71" width="16.3046875" bestFit="1" customWidth="1"/>
  </cols>
  <sheetData>
    <row r="2" spans="1:71" x14ac:dyDescent="0.4">
      <c r="A2" t="s">
        <v>0</v>
      </c>
    </row>
    <row r="4" spans="1:71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4">
      <c r="A5" s="1" t="s">
        <v>72</v>
      </c>
      <c r="B5" s="1" t="s">
        <v>73</v>
      </c>
      <c r="C5" s="2">
        <v>45530.421597222223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4">
      <c r="A6" s="1" t="s">
        <v>76</v>
      </c>
      <c r="B6" s="1" t="s">
        <v>77</v>
      </c>
      <c r="C6" s="2">
        <v>45530.423356481479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79</v>
      </c>
      <c r="AO6" t="s">
        <v>75</v>
      </c>
      <c r="AP6" t="s">
        <v>75</v>
      </c>
    </row>
    <row r="7" spans="1:71" x14ac:dyDescent="0.4">
      <c r="A7" s="1" t="s">
        <v>80</v>
      </c>
      <c r="B7" s="1" t="s">
        <v>77</v>
      </c>
      <c r="C7" s="2">
        <v>45530.425104166665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81</v>
      </c>
      <c r="Q7" t="s">
        <v>81</v>
      </c>
      <c r="R7" t="s">
        <v>81</v>
      </c>
      <c r="S7" t="s">
        <v>81</v>
      </c>
      <c r="T7" t="s">
        <v>81</v>
      </c>
      <c r="U7" t="s">
        <v>81</v>
      </c>
      <c r="V7" t="s">
        <v>81</v>
      </c>
      <c r="W7" t="s">
        <v>81</v>
      </c>
      <c r="X7" t="s">
        <v>81</v>
      </c>
      <c r="Y7" t="s">
        <v>81</v>
      </c>
      <c r="Z7" t="s">
        <v>81</v>
      </c>
      <c r="AA7" t="s">
        <v>81</v>
      </c>
      <c r="AB7" t="s">
        <v>81</v>
      </c>
      <c r="AC7" t="s">
        <v>81</v>
      </c>
      <c r="AD7" t="s">
        <v>81</v>
      </c>
      <c r="AE7" t="s">
        <v>81</v>
      </c>
      <c r="AF7" t="s">
        <v>81</v>
      </c>
      <c r="AG7" t="s">
        <v>81</v>
      </c>
      <c r="AH7" t="s">
        <v>81</v>
      </c>
      <c r="AI7" t="s">
        <v>81</v>
      </c>
      <c r="AJ7" t="s">
        <v>81</v>
      </c>
      <c r="AK7" t="s">
        <v>81</v>
      </c>
      <c r="AL7" t="s">
        <v>81</v>
      </c>
      <c r="AM7" t="s">
        <v>81</v>
      </c>
      <c r="AN7" t="s">
        <v>79</v>
      </c>
      <c r="AO7" t="s">
        <v>75</v>
      </c>
      <c r="AP7" t="s">
        <v>82</v>
      </c>
    </row>
    <row r="8" spans="1:71" x14ac:dyDescent="0.4">
      <c r="A8" s="1" t="s">
        <v>83</v>
      </c>
      <c r="B8" s="1" t="s">
        <v>77</v>
      </c>
      <c r="C8" s="2">
        <v>45530.426851851851</v>
      </c>
      <c r="J8" t="s">
        <v>84</v>
      </c>
      <c r="K8" t="s">
        <v>84</v>
      </c>
      <c r="L8" t="s">
        <v>84</v>
      </c>
      <c r="M8" t="s">
        <v>84</v>
      </c>
      <c r="N8" t="s">
        <v>84</v>
      </c>
      <c r="O8" t="s">
        <v>84</v>
      </c>
      <c r="P8" t="s">
        <v>84</v>
      </c>
      <c r="Q8" t="s">
        <v>84</v>
      </c>
      <c r="R8" t="s">
        <v>84</v>
      </c>
      <c r="S8" t="s">
        <v>84</v>
      </c>
      <c r="T8" t="s">
        <v>84</v>
      </c>
      <c r="U8" t="s">
        <v>84</v>
      </c>
      <c r="V8" t="s">
        <v>84</v>
      </c>
      <c r="W8" t="s">
        <v>84</v>
      </c>
      <c r="X8" t="s">
        <v>84</v>
      </c>
      <c r="Y8" t="s">
        <v>84</v>
      </c>
      <c r="Z8" t="s">
        <v>84</v>
      </c>
      <c r="AA8" t="s">
        <v>84</v>
      </c>
      <c r="AB8" t="s">
        <v>84</v>
      </c>
      <c r="AC8" t="s">
        <v>84</v>
      </c>
      <c r="AD8" t="s">
        <v>84</v>
      </c>
      <c r="AE8" t="s">
        <v>84</v>
      </c>
      <c r="AF8" t="s">
        <v>84</v>
      </c>
      <c r="AG8" t="s">
        <v>84</v>
      </c>
      <c r="AH8" t="s">
        <v>84</v>
      </c>
      <c r="AI8" t="s">
        <v>84</v>
      </c>
      <c r="AJ8" t="s">
        <v>84</v>
      </c>
      <c r="AK8" t="s">
        <v>84</v>
      </c>
      <c r="AL8" t="s">
        <v>84</v>
      </c>
      <c r="AM8" t="s">
        <v>84</v>
      </c>
      <c r="AN8" t="s">
        <v>82</v>
      </c>
      <c r="AO8" t="s">
        <v>82</v>
      </c>
      <c r="AP8" t="s">
        <v>82</v>
      </c>
    </row>
    <row r="9" spans="1:71" x14ac:dyDescent="0.4">
      <c r="A9" s="1" t="s">
        <v>85</v>
      </c>
      <c r="B9" s="1" t="s">
        <v>77</v>
      </c>
      <c r="C9" s="2">
        <v>45530.428599537037</v>
      </c>
      <c r="J9" t="s">
        <v>86</v>
      </c>
      <c r="K9" t="s">
        <v>86</v>
      </c>
      <c r="L9" t="s">
        <v>86</v>
      </c>
      <c r="M9" t="s">
        <v>86</v>
      </c>
      <c r="N9" t="s">
        <v>86</v>
      </c>
      <c r="O9" t="s">
        <v>86</v>
      </c>
      <c r="P9" t="s">
        <v>86</v>
      </c>
      <c r="Q9" t="s">
        <v>86</v>
      </c>
      <c r="R9" t="s">
        <v>86</v>
      </c>
      <c r="S9" t="s">
        <v>86</v>
      </c>
      <c r="T9" t="s">
        <v>86</v>
      </c>
      <c r="U9" t="s">
        <v>86</v>
      </c>
      <c r="V9" t="s">
        <v>86</v>
      </c>
      <c r="W9" t="s">
        <v>86</v>
      </c>
      <c r="X9" t="s">
        <v>86</v>
      </c>
      <c r="Y9" t="s">
        <v>86</v>
      </c>
      <c r="Z9" t="s">
        <v>86</v>
      </c>
      <c r="AA9" t="s">
        <v>86</v>
      </c>
      <c r="AB9" t="s">
        <v>86</v>
      </c>
      <c r="AC9" t="s">
        <v>86</v>
      </c>
      <c r="AD9" t="s">
        <v>86</v>
      </c>
      <c r="AE9" t="s">
        <v>86</v>
      </c>
      <c r="AF9" t="s">
        <v>86</v>
      </c>
      <c r="AG9" t="s">
        <v>86</v>
      </c>
      <c r="AH9" t="s">
        <v>86</v>
      </c>
      <c r="AI9" t="s">
        <v>86</v>
      </c>
      <c r="AJ9" t="s">
        <v>86</v>
      </c>
      <c r="AK9" t="s">
        <v>86</v>
      </c>
      <c r="AL9" t="s">
        <v>86</v>
      </c>
      <c r="AM9" t="s">
        <v>86</v>
      </c>
      <c r="AN9" t="s">
        <v>87</v>
      </c>
      <c r="AO9" t="s">
        <v>87</v>
      </c>
      <c r="AP9" t="s">
        <v>87</v>
      </c>
    </row>
    <row r="10" spans="1:71" x14ac:dyDescent="0.4">
      <c r="A10" s="1" t="s">
        <v>88</v>
      </c>
      <c r="B10" s="1" t="s">
        <v>77</v>
      </c>
      <c r="C10" s="2">
        <v>45530.430347222224</v>
      </c>
      <c r="J10" t="s">
        <v>89</v>
      </c>
      <c r="K10" t="s">
        <v>89</v>
      </c>
      <c r="L10" t="s">
        <v>89</v>
      </c>
      <c r="M10" t="s">
        <v>89</v>
      </c>
      <c r="N10" t="s">
        <v>89</v>
      </c>
      <c r="O10" t="s">
        <v>89</v>
      </c>
      <c r="P10" t="s">
        <v>89</v>
      </c>
      <c r="Q10" t="s">
        <v>89</v>
      </c>
      <c r="R10" t="s">
        <v>89</v>
      </c>
      <c r="S10" t="s">
        <v>89</v>
      </c>
      <c r="T10" t="s">
        <v>89</v>
      </c>
      <c r="U10" t="s">
        <v>89</v>
      </c>
      <c r="V10" t="s">
        <v>89</v>
      </c>
      <c r="W10" t="s">
        <v>89</v>
      </c>
      <c r="X10" t="s">
        <v>89</v>
      </c>
      <c r="Y10" t="s">
        <v>89</v>
      </c>
      <c r="Z10" t="s">
        <v>89</v>
      </c>
      <c r="AA10" t="s">
        <v>89</v>
      </c>
      <c r="AB10" t="s">
        <v>89</v>
      </c>
      <c r="AC10" t="s">
        <v>89</v>
      </c>
      <c r="AD10" t="s">
        <v>89</v>
      </c>
      <c r="AE10" t="s">
        <v>89</v>
      </c>
      <c r="AF10" t="s">
        <v>89</v>
      </c>
      <c r="AG10" t="s">
        <v>89</v>
      </c>
      <c r="AH10" t="s">
        <v>89</v>
      </c>
      <c r="AI10" t="s">
        <v>89</v>
      </c>
      <c r="AJ10" t="s">
        <v>89</v>
      </c>
      <c r="AK10" t="s">
        <v>89</v>
      </c>
      <c r="AL10" t="s">
        <v>89</v>
      </c>
      <c r="AM10" t="s">
        <v>89</v>
      </c>
      <c r="AN10" t="s">
        <v>90</v>
      </c>
      <c r="AO10" t="s">
        <v>87</v>
      </c>
      <c r="AP10" t="s">
        <v>91</v>
      </c>
    </row>
    <row r="11" spans="1:71" x14ac:dyDescent="0.4">
      <c r="A11" s="1" t="s">
        <v>92</v>
      </c>
      <c r="B11" s="1" t="s">
        <v>77</v>
      </c>
      <c r="C11" s="2">
        <v>45530.43209490741</v>
      </c>
      <c r="K11" t="s">
        <v>93</v>
      </c>
      <c r="N11" t="s">
        <v>93</v>
      </c>
      <c r="P11" t="s">
        <v>93</v>
      </c>
      <c r="S11" t="s">
        <v>93</v>
      </c>
      <c r="T11" t="s">
        <v>93</v>
      </c>
      <c r="U11" t="s">
        <v>93</v>
      </c>
      <c r="V11" t="s">
        <v>93</v>
      </c>
      <c r="W11" t="s">
        <v>93</v>
      </c>
      <c r="X11" t="s">
        <v>93</v>
      </c>
      <c r="Y11" t="s">
        <v>93</v>
      </c>
      <c r="AA11" t="s">
        <v>93</v>
      </c>
      <c r="AB11" t="s">
        <v>93</v>
      </c>
      <c r="AC11" t="s">
        <v>93</v>
      </c>
      <c r="AD11" t="s">
        <v>93</v>
      </c>
      <c r="AE11" t="s">
        <v>93</v>
      </c>
      <c r="AF11" t="s">
        <v>93</v>
      </c>
      <c r="AH11" t="s">
        <v>93</v>
      </c>
      <c r="AK11" t="s">
        <v>93</v>
      </c>
      <c r="AM11" t="s">
        <v>93</v>
      </c>
      <c r="AN11" t="s">
        <v>94</v>
      </c>
      <c r="AO11" t="s">
        <v>95</v>
      </c>
      <c r="AP11" t="s">
        <v>95</v>
      </c>
    </row>
    <row r="12" spans="1:71" x14ac:dyDescent="0.4">
      <c r="A12" s="1" t="s">
        <v>96</v>
      </c>
      <c r="B12" s="1" t="s">
        <v>77</v>
      </c>
      <c r="C12" s="2">
        <v>45530.433831018519</v>
      </c>
      <c r="K12" t="s">
        <v>97</v>
      </c>
      <c r="P12" t="s">
        <v>97</v>
      </c>
      <c r="T12" t="s">
        <v>97</v>
      </c>
      <c r="U12" t="s">
        <v>97</v>
      </c>
      <c r="V12" t="s">
        <v>97</v>
      </c>
      <c r="W12" t="s">
        <v>97</v>
      </c>
      <c r="X12" t="s">
        <v>97</v>
      </c>
      <c r="AA12" t="s">
        <v>97</v>
      </c>
      <c r="AD12" t="s">
        <v>97</v>
      </c>
      <c r="AH12" t="s">
        <v>97</v>
      </c>
      <c r="AM12" t="s">
        <v>97</v>
      </c>
      <c r="AN12" t="s">
        <v>98</v>
      </c>
      <c r="AO12" t="s">
        <v>94</v>
      </c>
      <c r="AP12" t="s">
        <v>99</v>
      </c>
    </row>
    <row r="13" spans="1:71" x14ac:dyDescent="0.4">
      <c r="A13" s="1" t="s">
        <v>100</v>
      </c>
      <c r="B13" s="1" t="s">
        <v>77</v>
      </c>
      <c r="C13" s="2">
        <v>45530.435590277775</v>
      </c>
      <c r="AC13" t="s">
        <v>97</v>
      </c>
      <c r="AE13" t="s">
        <v>97</v>
      </c>
      <c r="AN13" t="s">
        <v>79</v>
      </c>
      <c r="AO13" t="s">
        <v>75</v>
      </c>
      <c r="AP13" t="s">
        <v>75</v>
      </c>
    </row>
    <row r="14" spans="1:71" x14ac:dyDescent="0.4">
      <c r="A14" s="1" t="s">
        <v>101</v>
      </c>
      <c r="B14" s="1" t="s">
        <v>77</v>
      </c>
      <c r="C14" s="2">
        <v>45530.437337962961</v>
      </c>
      <c r="K14" t="s">
        <v>102</v>
      </c>
      <c r="P14" t="s">
        <v>102</v>
      </c>
      <c r="U14" t="s">
        <v>102</v>
      </c>
      <c r="X14" t="s">
        <v>102</v>
      </c>
      <c r="AN14" t="s">
        <v>94</v>
      </c>
      <c r="AO14" t="s">
        <v>90</v>
      </c>
      <c r="AP14" t="s">
        <v>90</v>
      </c>
    </row>
    <row r="15" spans="1:71" x14ac:dyDescent="0.4">
      <c r="A15" s="1" t="s">
        <v>103</v>
      </c>
      <c r="B15" s="1" t="s">
        <v>77</v>
      </c>
      <c r="C15" s="2">
        <v>45530.439085648148</v>
      </c>
      <c r="P15" t="s">
        <v>104</v>
      </c>
      <c r="X15" t="s">
        <v>104</v>
      </c>
      <c r="AN15" t="s">
        <v>94</v>
      </c>
      <c r="AO15" t="s">
        <v>98</v>
      </c>
      <c r="AP15" t="s">
        <v>98</v>
      </c>
    </row>
    <row r="16" spans="1:71" x14ac:dyDescent="0.4">
      <c r="A16" s="1" t="s">
        <v>105</v>
      </c>
      <c r="B16" s="1" t="s">
        <v>77</v>
      </c>
      <c r="C16" s="2">
        <v>45530.440844907411</v>
      </c>
      <c r="P16" t="s">
        <v>106</v>
      </c>
      <c r="X16" t="s">
        <v>106</v>
      </c>
      <c r="AN16" t="s">
        <v>107</v>
      </c>
      <c r="AO16" t="s">
        <v>108</v>
      </c>
      <c r="AP16" t="s">
        <v>109</v>
      </c>
    </row>
    <row r="17" spans="1:71" x14ac:dyDescent="0.4">
      <c r="A17" s="1" t="s">
        <v>110</v>
      </c>
      <c r="B17" s="1" t="s">
        <v>77</v>
      </c>
      <c r="C17" s="2">
        <v>45530.44259259259</v>
      </c>
      <c r="P17" t="s">
        <v>111</v>
      </c>
      <c r="X17" t="s">
        <v>111</v>
      </c>
      <c r="AN17" t="s">
        <v>112</v>
      </c>
      <c r="AO17" t="s">
        <v>113</v>
      </c>
      <c r="AP17" t="s">
        <v>113</v>
      </c>
    </row>
    <row r="18" spans="1:71" x14ac:dyDescent="0.4">
      <c r="A18" s="1" t="s">
        <v>114</v>
      </c>
      <c r="B18" s="1" t="s">
        <v>77</v>
      </c>
      <c r="C18" s="2">
        <v>45530.444340277776</v>
      </c>
      <c r="AC18" t="s">
        <v>102</v>
      </c>
      <c r="AE18" t="s">
        <v>102</v>
      </c>
      <c r="AN18" t="s">
        <v>115</v>
      </c>
      <c r="AO18" t="s">
        <v>75</v>
      </c>
      <c r="AP18" t="s">
        <v>75</v>
      </c>
    </row>
    <row r="19" spans="1:71" x14ac:dyDescent="0.4">
      <c r="A19" s="1" t="s">
        <v>116</v>
      </c>
      <c r="B19" s="1" t="s">
        <v>77</v>
      </c>
      <c r="C19" s="2">
        <v>45530.446087962962</v>
      </c>
      <c r="AD19" t="s">
        <v>102</v>
      </c>
      <c r="AN19" t="s">
        <v>79</v>
      </c>
      <c r="AO19" t="s">
        <v>79</v>
      </c>
      <c r="AP19" t="s">
        <v>75</v>
      </c>
    </row>
    <row r="20" spans="1:71" x14ac:dyDescent="0.4">
      <c r="A20" s="1" t="s">
        <v>117</v>
      </c>
      <c r="B20" s="1" t="s">
        <v>77</v>
      </c>
      <c r="C20" s="2">
        <v>45530.447835648149</v>
      </c>
      <c r="U20" t="s">
        <v>106</v>
      </c>
      <c r="AN20" t="s">
        <v>87</v>
      </c>
      <c r="AO20" t="s">
        <v>91</v>
      </c>
      <c r="AP20" t="s">
        <v>87</v>
      </c>
    </row>
    <row r="21" spans="1:71" x14ac:dyDescent="0.4">
      <c r="A21" s="1" t="s">
        <v>118</v>
      </c>
      <c r="B21" s="1" t="s">
        <v>119</v>
      </c>
      <c r="C21" s="2">
        <v>45530.449583333335</v>
      </c>
      <c r="J21">
        <v>2.0000000000000001E-4</v>
      </c>
      <c r="K21">
        <v>-2.2000000000000001E-3</v>
      </c>
      <c r="L21">
        <v>3.0999999999999999E-3</v>
      </c>
      <c r="M21">
        <v>8.2000000000000007E-3</v>
      </c>
      <c r="N21">
        <v>0</v>
      </c>
      <c r="O21">
        <v>-1E-4</v>
      </c>
      <c r="P21">
        <v>-5.0000000000000001E-3</v>
      </c>
      <c r="Q21">
        <v>0</v>
      </c>
      <c r="R21">
        <v>-2.9999999999999997E-4</v>
      </c>
      <c r="S21">
        <v>-1E-4</v>
      </c>
      <c r="T21">
        <v>5.9999999999999995E-4</v>
      </c>
      <c r="U21">
        <v>1.9099999999999999E-2</v>
      </c>
      <c r="V21">
        <v>2.3E-2</v>
      </c>
      <c r="W21">
        <v>1.14E-2</v>
      </c>
      <c r="X21">
        <v>2.8E-3</v>
      </c>
      <c r="Y21">
        <v>-2.9999999999999997E-4</v>
      </c>
      <c r="Z21">
        <v>3.3999999999999998E-3</v>
      </c>
      <c r="AA21">
        <v>-1.4500000000000001E-2</v>
      </c>
      <c r="AB21">
        <v>-5.9999999999999995E-4</v>
      </c>
      <c r="AC21">
        <v>4.4999999999999997E-3</v>
      </c>
      <c r="AD21">
        <v>-3.5999999999999999E-3</v>
      </c>
      <c r="AE21">
        <v>-3.7000000000000002E-3</v>
      </c>
      <c r="AF21">
        <v>0.11020000000000001</v>
      </c>
      <c r="AG21">
        <v>8.2000000000000007E-3</v>
      </c>
      <c r="AH21">
        <v>4.5999999999999999E-3</v>
      </c>
      <c r="AI21">
        <v>-1.6000000000000001E-3</v>
      </c>
      <c r="AJ21">
        <v>0</v>
      </c>
      <c r="AK21">
        <v>-1E-4</v>
      </c>
      <c r="AL21">
        <v>2.0000000000000001E-4</v>
      </c>
      <c r="AM21">
        <v>5.9999999999999995E-4</v>
      </c>
      <c r="AN21">
        <v>1.01</v>
      </c>
      <c r="AO21">
        <v>0.99</v>
      </c>
      <c r="AP21">
        <v>0.99</v>
      </c>
      <c r="AQ21">
        <v>2.0000000000000001E-4</v>
      </c>
      <c r="AR21">
        <v>-2.2000000000000001E-3</v>
      </c>
      <c r="AS21">
        <v>3.0999999999999999E-3</v>
      </c>
      <c r="AT21">
        <v>8.2000000000000007E-3</v>
      </c>
      <c r="AU21">
        <v>0</v>
      </c>
      <c r="AV21">
        <v>-1E-4</v>
      </c>
      <c r="AW21">
        <v>-5.0000000000000001E-3</v>
      </c>
      <c r="AX21">
        <v>0</v>
      </c>
      <c r="AY21">
        <v>-2.9999999999999997E-4</v>
      </c>
      <c r="AZ21">
        <v>-1E-4</v>
      </c>
      <c r="BA21">
        <v>5.9999999999999995E-4</v>
      </c>
      <c r="BB21">
        <v>1.9099999999999999E-2</v>
      </c>
      <c r="BC21">
        <v>2.3E-2</v>
      </c>
      <c r="BD21">
        <v>1.14E-2</v>
      </c>
      <c r="BE21">
        <v>2.8E-3</v>
      </c>
      <c r="BF21">
        <v>-2.9999999999999997E-4</v>
      </c>
      <c r="BG21">
        <v>3.3999999999999998E-3</v>
      </c>
      <c r="BH21">
        <v>-1.4500000000000001E-2</v>
      </c>
      <c r="BI21">
        <v>-5.9999999999999995E-4</v>
      </c>
      <c r="BJ21">
        <v>4.4999999999999997E-3</v>
      </c>
      <c r="BK21">
        <v>-3.5999999999999999E-3</v>
      </c>
      <c r="BL21">
        <v>-3.7000000000000002E-3</v>
      </c>
      <c r="BM21">
        <v>0.11020000000000001</v>
      </c>
      <c r="BN21">
        <v>8.2000000000000007E-3</v>
      </c>
      <c r="BO21">
        <v>4.5999999999999999E-3</v>
      </c>
      <c r="BP21">
        <v>0</v>
      </c>
      <c r="BQ21">
        <v>-1E-4</v>
      </c>
      <c r="BR21">
        <v>2.0000000000000001E-4</v>
      </c>
      <c r="BS21">
        <v>5.9999999999999995E-4</v>
      </c>
    </row>
    <row r="22" spans="1:71" x14ac:dyDescent="0.4">
      <c r="A22" s="1" t="s">
        <v>120</v>
      </c>
      <c r="B22" s="1" t="s">
        <v>119</v>
      </c>
      <c r="C22" s="2">
        <v>45530.451331018521</v>
      </c>
      <c r="J22">
        <v>1E-4</v>
      </c>
      <c r="K22">
        <v>-3.3999999999999998E-3</v>
      </c>
      <c r="L22">
        <v>3.0000000000000001E-3</v>
      </c>
      <c r="M22">
        <v>5.5999999999999999E-3</v>
      </c>
      <c r="N22">
        <v>1E-4</v>
      </c>
      <c r="O22">
        <v>-2.0000000000000001E-4</v>
      </c>
      <c r="P22">
        <v>-9.4000000000000004E-3</v>
      </c>
      <c r="Q22">
        <v>0</v>
      </c>
      <c r="R22">
        <v>6.9999999999999999E-4</v>
      </c>
      <c r="S22">
        <v>-1E-4</v>
      </c>
      <c r="T22">
        <v>2.9999999999999997E-4</v>
      </c>
      <c r="U22">
        <v>4.1000000000000003E-3</v>
      </c>
      <c r="V22">
        <v>2.6599999999999999E-2</v>
      </c>
      <c r="W22">
        <v>-2.5000000000000001E-3</v>
      </c>
      <c r="X22">
        <v>-1.4E-3</v>
      </c>
      <c r="Y22">
        <v>-2.9999999999999997E-4</v>
      </c>
      <c r="Z22">
        <v>2.8E-3</v>
      </c>
      <c r="AA22">
        <v>-1.46E-2</v>
      </c>
      <c r="AB22">
        <v>-5.0000000000000001E-4</v>
      </c>
      <c r="AC22">
        <v>4.7000000000000002E-3</v>
      </c>
      <c r="AD22">
        <v>-6.1999999999999998E-3</v>
      </c>
      <c r="AE22">
        <v>-1.6999999999999999E-3</v>
      </c>
      <c r="AF22">
        <v>0.1072</v>
      </c>
      <c r="AG22">
        <v>1.12E-2</v>
      </c>
      <c r="AH22">
        <v>3.3E-3</v>
      </c>
      <c r="AI22">
        <v>-8.9999999999999998E-4</v>
      </c>
      <c r="AJ22">
        <v>0</v>
      </c>
      <c r="AK22">
        <v>-1E-4</v>
      </c>
      <c r="AL22">
        <v>-1E-4</v>
      </c>
      <c r="AM22">
        <v>0</v>
      </c>
      <c r="AN22">
        <v>1.02</v>
      </c>
      <c r="AO22">
        <v>0.99</v>
      </c>
      <c r="AP22">
        <v>0.99</v>
      </c>
      <c r="AQ22">
        <v>1E-4</v>
      </c>
      <c r="AR22">
        <v>-3.3999999999999998E-3</v>
      </c>
      <c r="AS22">
        <v>3.0000000000000001E-3</v>
      </c>
      <c r="AT22">
        <v>5.5999999999999999E-3</v>
      </c>
      <c r="AU22">
        <v>1E-4</v>
      </c>
      <c r="AV22">
        <v>-2.0000000000000001E-4</v>
      </c>
      <c r="AW22">
        <v>-9.4000000000000004E-3</v>
      </c>
      <c r="AX22">
        <v>0</v>
      </c>
      <c r="AY22">
        <v>6.9999999999999999E-4</v>
      </c>
      <c r="AZ22">
        <v>-1E-4</v>
      </c>
      <c r="BA22">
        <v>2.9999999999999997E-4</v>
      </c>
      <c r="BB22">
        <v>4.1000000000000003E-3</v>
      </c>
      <c r="BC22">
        <v>2.6599999999999999E-2</v>
      </c>
      <c r="BD22">
        <v>-2.5000000000000001E-3</v>
      </c>
      <c r="BE22">
        <v>-1.4E-3</v>
      </c>
      <c r="BF22">
        <v>-2.9999999999999997E-4</v>
      </c>
      <c r="BG22">
        <v>2.8E-3</v>
      </c>
      <c r="BH22">
        <v>-1.46E-2</v>
      </c>
      <c r="BI22">
        <v>-5.0000000000000001E-4</v>
      </c>
      <c r="BJ22">
        <v>4.7000000000000002E-3</v>
      </c>
      <c r="BK22">
        <v>-6.1999999999999998E-3</v>
      </c>
      <c r="BL22">
        <v>-1.6999999999999999E-3</v>
      </c>
      <c r="BM22">
        <v>0.1072</v>
      </c>
      <c r="BN22">
        <v>1.12E-2</v>
      </c>
      <c r="BO22">
        <v>3.3E-3</v>
      </c>
      <c r="BP22">
        <v>0</v>
      </c>
      <c r="BQ22">
        <v>-1E-4</v>
      </c>
      <c r="BR22">
        <v>-1E-4</v>
      </c>
      <c r="BS22">
        <v>0</v>
      </c>
    </row>
    <row r="23" spans="1:71" x14ac:dyDescent="0.4">
      <c r="A23" s="1" t="s">
        <v>121</v>
      </c>
      <c r="B23" s="1" t="s">
        <v>119</v>
      </c>
      <c r="C23" s="2">
        <v>45530.4530787037</v>
      </c>
      <c r="J23">
        <v>5.9999999999999995E-4</v>
      </c>
      <c r="K23" t="s">
        <v>122</v>
      </c>
      <c r="L23">
        <v>1.6999999999999999E-3</v>
      </c>
      <c r="M23">
        <v>9.1000000000000004E-3</v>
      </c>
      <c r="N23">
        <v>9.2999999999999992E-3</v>
      </c>
      <c r="O23">
        <v>1E-4</v>
      </c>
      <c r="P23">
        <v>1.37E-2</v>
      </c>
      <c r="Q23">
        <v>6.9999999999999999E-4</v>
      </c>
      <c r="R23">
        <v>-2.0000000000000001E-4</v>
      </c>
      <c r="S23">
        <v>8.9999999999999998E-4</v>
      </c>
      <c r="T23">
        <v>3.5999999999999999E-3</v>
      </c>
      <c r="U23">
        <v>4.6800000000000001E-2</v>
      </c>
      <c r="V23">
        <v>4.7800000000000002E-2</v>
      </c>
      <c r="W23">
        <v>1.4E-3</v>
      </c>
      <c r="X23">
        <v>1.8700000000000001E-2</v>
      </c>
      <c r="Y23">
        <v>0</v>
      </c>
      <c r="Z23">
        <v>6.7999999999999996E-3</v>
      </c>
      <c r="AA23">
        <v>-2E-3</v>
      </c>
      <c r="AB23">
        <v>2.0000000000000001E-4</v>
      </c>
      <c r="AC23">
        <v>1.29E-2</v>
      </c>
      <c r="AD23">
        <v>3.5700000000000003E-2</v>
      </c>
      <c r="AE23">
        <v>9.1000000000000004E-3</v>
      </c>
      <c r="AF23">
        <v>0.1152</v>
      </c>
      <c r="AG23">
        <v>1.6199999999999999E-2</v>
      </c>
      <c r="AH23">
        <v>2.12E-2</v>
      </c>
      <c r="AI23">
        <v>-1.8E-3</v>
      </c>
      <c r="AJ23">
        <v>4.0000000000000002E-4</v>
      </c>
      <c r="AK23">
        <v>1.2999999999999999E-3</v>
      </c>
      <c r="AL23">
        <v>2.9999999999999997E-4</v>
      </c>
      <c r="AM23">
        <v>8.3000000000000001E-3</v>
      </c>
      <c r="AN23">
        <v>0.93</v>
      </c>
      <c r="AO23">
        <v>0.99</v>
      </c>
      <c r="AP23">
        <v>0.99</v>
      </c>
      <c r="AQ23">
        <v>5.9999999999999995E-4</v>
      </c>
      <c r="AR23">
        <v>955.64859999999999</v>
      </c>
      <c r="AS23">
        <v>1.6999999999999999E-3</v>
      </c>
      <c r="AT23">
        <v>9.1000000000000004E-3</v>
      </c>
      <c r="AU23">
        <v>9.2999999999999992E-3</v>
      </c>
      <c r="AV23">
        <v>1E-4</v>
      </c>
      <c r="AW23">
        <v>1.37E-2</v>
      </c>
      <c r="AX23">
        <v>6.9999999999999999E-4</v>
      </c>
      <c r="AY23">
        <v>-2.0000000000000001E-4</v>
      </c>
      <c r="AZ23">
        <v>8.9999999999999998E-4</v>
      </c>
      <c r="BA23">
        <v>3.5999999999999999E-3</v>
      </c>
      <c r="BB23">
        <v>4.6800000000000001E-2</v>
      </c>
      <c r="BC23">
        <v>4.7800000000000002E-2</v>
      </c>
      <c r="BD23">
        <v>1.4E-3</v>
      </c>
      <c r="BE23">
        <v>1.8700000000000001E-2</v>
      </c>
      <c r="BF23">
        <v>0</v>
      </c>
      <c r="BG23">
        <v>6.7999999999999996E-3</v>
      </c>
      <c r="BH23">
        <v>-2E-3</v>
      </c>
      <c r="BI23">
        <v>2.0000000000000001E-4</v>
      </c>
      <c r="BJ23">
        <v>1.29E-2</v>
      </c>
      <c r="BK23">
        <v>3.5700000000000003E-2</v>
      </c>
      <c r="BL23">
        <v>9.1000000000000004E-3</v>
      </c>
      <c r="BM23">
        <v>0.1153</v>
      </c>
      <c r="BN23">
        <v>6.7000000000000002E-3</v>
      </c>
      <c r="BO23">
        <v>2.12E-2</v>
      </c>
      <c r="BP23">
        <v>4.0000000000000002E-4</v>
      </c>
      <c r="BQ23">
        <v>1.2999999999999999E-3</v>
      </c>
      <c r="BR23">
        <v>2.9999999999999997E-4</v>
      </c>
      <c r="BS23">
        <v>8.3000000000000001E-3</v>
      </c>
    </row>
    <row r="24" spans="1:71" x14ac:dyDescent="0.4">
      <c r="A24" s="1" t="s">
        <v>118</v>
      </c>
      <c r="B24" s="1" t="s">
        <v>119</v>
      </c>
      <c r="C24" s="2">
        <v>45530.454826388886</v>
      </c>
      <c r="J24">
        <v>0</v>
      </c>
      <c r="K24">
        <v>1.11E-2</v>
      </c>
      <c r="L24">
        <v>0</v>
      </c>
      <c r="M24">
        <v>3.3999999999999998E-3</v>
      </c>
      <c r="N24">
        <v>0</v>
      </c>
      <c r="O24">
        <v>0</v>
      </c>
      <c r="P24">
        <v>-5.8999999999999999E-3</v>
      </c>
      <c r="Q24">
        <v>-1E-4</v>
      </c>
      <c r="R24">
        <v>4.0000000000000002E-4</v>
      </c>
      <c r="S24">
        <v>-2.0000000000000001E-4</v>
      </c>
      <c r="T24">
        <v>2.0000000000000001E-4</v>
      </c>
      <c r="U24">
        <v>2.3E-3</v>
      </c>
      <c r="V24">
        <v>3.7999999999999999E-2</v>
      </c>
      <c r="W24">
        <v>5.7000000000000002E-3</v>
      </c>
      <c r="X24">
        <v>-2.3E-3</v>
      </c>
      <c r="Y24">
        <v>-2.0000000000000001E-4</v>
      </c>
      <c r="Z24">
        <v>1.9E-3</v>
      </c>
      <c r="AA24">
        <v>-1.1299999999999999E-2</v>
      </c>
      <c r="AB24">
        <v>-5.0000000000000001E-4</v>
      </c>
      <c r="AC24">
        <v>6.9999999999999999E-4</v>
      </c>
      <c r="AD24">
        <v>-4.3E-3</v>
      </c>
      <c r="AE24">
        <v>1.2999999999999999E-3</v>
      </c>
      <c r="AF24">
        <v>0.10979999999999999</v>
      </c>
      <c r="AG24">
        <v>6.4000000000000003E-3</v>
      </c>
      <c r="AH24">
        <v>1.5E-3</v>
      </c>
      <c r="AI24">
        <v>-2E-3</v>
      </c>
      <c r="AJ24">
        <v>0</v>
      </c>
      <c r="AK24">
        <v>0</v>
      </c>
      <c r="AL24">
        <v>8.0000000000000004E-4</v>
      </c>
      <c r="AM24">
        <v>4.0000000000000002E-4</v>
      </c>
      <c r="AN24">
        <v>1.02</v>
      </c>
      <c r="AO24">
        <v>1</v>
      </c>
      <c r="AP24">
        <v>0.99</v>
      </c>
      <c r="AQ24">
        <v>0</v>
      </c>
      <c r="AR24">
        <v>1.11E-2</v>
      </c>
      <c r="AS24">
        <v>0</v>
      </c>
      <c r="AT24">
        <v>3.3999999999999998E-3</v>
      </c>
      <c r="AU24">
        <v>0</v>
      </c>
      <c r="AV24">
        <v>0</v>
      </c>
      <c r="AW24">
        <v>-5.8999999999999999E-3</v>
      </c>
      <c r="AX24">
        <v>-1E-4</v>
      </c>
      <c r="AY24">
        <v>4.0000000000000002E-4</v>
      </c>
      <c r="AZ24">
        <v>-2.0000000000000001E-4</v>
      </c>
      <c r="BA24">
        <v>2.0000000000000001E-4</v>
      </c>
      <c r="BB24">
        <v>2.3E-3</v>
      </c>
      <c r="BC24">
        <v>3.7999999999999999E-2</v>
      </c>
      <c r="BD24">
        <v>5.7000000000000002E-3</v>
      </c>
      <c r="BE24">
        <v>-2.3E-3</v>
      </c>
      <c r="BF24">
        <v>-2.0000000000000001E-4</v>
      </c>
      <c r="BG24">
        <v>1.9E-3</v>
      </c>
      <c r="BH24">
        <v>-1.1299999999999999E-2</v>
      </c>
      <c r="BI24">
        <v>-5.0000000000000001E-4</v>
      </c>
      <c r="BJ24">
        <v>6.9999999999999999E-4</v>
      </c>
      <c r="BK24">
        <v>-4.3E-3</v>
      </c>
      <c r="BL24">
        <v>1.2999999999999999E-3</v>
      </c>
      <c r="BM24">
        <v>0.10979999999999999</v>
      </c>
      <c r="BN24">
        <v>6.4000000000000003E-3</v>
      </c>
      <c r="BO24">
        <v>1.5E-3</v>
      </c>
      <c r="BP24">
        <v>0</v>
      </c>
      <c r="BQ24">
        <v>0</v>
      </c>
      <c r="BR24">
        <v>8.0000000000000004E-4</v>
      </c>
      <c r="BS24">
        <v>4.0000000000000002E-4</v>
      </c>
    </row>
    <row r="25" spans="1:71" x14ac:dyDescent="0.4">
      <c r="A25" s="1" t="s">
        <v>120</v>
      </c>
      <c r="B25" s="1" t="s">
        <v>119</v>
      </c>
      <c r="C25" s="2">
        <v>45530.456562500003</v>
      </c>
      <c r="J25">
        <v>2.9999999999999997E-4</v>
      </c>
      <c r="K25">
        <v>4.5999999999999999E-3</v>
      </c>
      <c r="L25">
        <v>2.5999999999999999E-3</v>
      </c>
      <c r="M25">
        <v>3.3E-3</v>
      </c>
      <c r="N25">
        <v>0</v>
      </c>
      <c r="O25">
        <v>-1E-4</v>
      </c>
      <c r="P25">
        <v>-1.4800000000000001E-2</v>
      </c>
      <c r="Q25">
        <v>1E-4</v>
      </c>
      <c r="R25">
        <v>1E-4</v>
      </c>
      <c r="S25">
        <v>-4.0000000000000002E-4</v>
      </c>
      <c r="T25">
        <v>5.0000000000000001E-4</v>
      </c>
      <c r="U25">
        <v>1.6000000000000001E-3</v>
      </c>
      <c r="V25">
        <v>2.7300000000000001E-2</v>
      </c>
      <c r="W25">
        <v>5.7999999999999996E-3</v>
      </c>
      <c r="X25">
        <v>-2.2000000000000001E-3</v>
      </c>
      <c r="Y25">
        <v>-2.0000000000000001E-4</v>
      </c>
      <c r="Z25">
        <v>1.6999999999999999E-3</v>
      </c>
      <c r="AA25">
        <v>-1.3899999999999999E-2</v>
      </c>
      <c r="AB25">
        <v>-1.5E-3</v>
      </c>
      <c r="AC25">
        <v>2.9999999999999997E-4</v>
      </c>
      <c r="AD25">
        <v>-6.8999999999999999E-3</v>
      </c>
      <c r="AE25">
        <v>-2.8999999999999998E-3</v>
      </c>
      <c r="AF25">
        <v>0.1124</v>
      </c>
      <c r="AG25">
        <v>1.14E-2</v>
      </c>
      <c r="AH25">
        <v>3.0999999999999999E-3</v>
      </c>
      <c r="AI25">
        <v>-1.1999999999999999E-3</v>
      </c>
      <c r="AJ25">
        <v>0</v>
      </c>
      <c r="AK25">
        <v>1E-4</v>
      </c>
      <c r="AL25">
        <v>6.9999999999999999E-4</v>
      </c>
      <c r="AM25">
        <v>5.0000000000000001E-4</v>
      </c>
      <c r="AN25">
        <v>1.01</v>
      </c>
      <c r="AO25">
        <v>1</v>
      </c>
      <c r="AP25">
        <v>0.99</v>
      </c>
      <c r="AQ25">
        <v>2.9999999999999997E-4</v>
      </c>
      <c r="AR25">
        <v>4.5999999999999999E-3</v>
      </c>
      <c r="AS25">
        <v>2.5999999999999999E-3</v>
      </c>
      <c r="AT25">
        <v>3.3E-3</v>
      </c>
      <c r="AU25">
        <v>0</v>
      </c>
      <c r="AV25">
        <v>-1E-4</v>
      </c>
      <c r="AW25">
        <v>-1.4800000000000001E-2</v>
      </c>
      <c r="AX25">
        <v>1E-4</v>
      </c>
      <c r="AY25">
        <v>1E-4</v>
      </c>
      <c r="AZ25">
        <v>-4.0000000000000002E-4</v>
      </c>
      <c r="BA25">
        <v>5.0000000000000001E-4</v>
      </c>
      <c r="BB25">
        <v>1.6000000000000001E-3</v>
      </c>
      <c r="BC25">
        <v>2.7300000000000001E-2</v>
      </c>
      <c r="BD25">
        <v>5.7999999999999996E-3</v>
      </c>
      <c r="BE25">
        <v>-2.2000000000000001E-3</v>
      </c>
      <c r="BF25">
        <v>-2.0000000000000001E-4</v>
      </c>
      <c r="BG25">
        <v>1.6999999999999999E-3</v>
      </c>
      <c r="BH25">
        <v>-1.3899999999999999E-2</v>
      </c>
      <c r="BI25">
        <v>-1.5E-3</v>
      </c>
      <c r="BJ25">
        <v>2.9999999999999997E-4</v>
      </c>
      <c r="BK25">
        <v>-6.8999999999999999E-3</v>
      </c>
      <c r="BL25">
        <v>-2.8999999999999998E-3</v>
      </c>
      <c r="BM25">
        <v>0.1124</v>
      </c>
      <c r="BN25">
        <v>1.14E-2</v>
      </c>
      <c r="BO25">
        <v>3.0999999999999999E-3</v>
      </c>
      <c r="BP25">
        <v>0</v>
      </c>
      <c r="BQ25">
        <v>1E-4</v>
      </c>
      <c r="BR25">
        <v>6.9999999999999999E-4</v>
      </c>
      <c r="BS25">
        <v>5.0000000000000001E-4</v>
      </c>
    </row>
    <row r="26" spans="1:71" x14ac:dyDescent="0.4">
      <c r="A26" s="1" t="s">
        <v>123</v>
      </c>
      <c r="B26" s="1" t="s">
        <v>119</v>
      </c>
      <c r="C26" s="2">
        <v>45530.458310185182</v>
      </c>
      <c r="J26">
        <v>2.3999999999999998E-3</v>
      </c>
      <c r="K26">
        <v>6.3500000000000001E-2</v>
      </c>
      <c r="L26">
        <v>3.5000000000000001E-3</v>
      </c>
      <c r="M26">
        <v>-1.11E-2</v>
      </c>
      <c r="N26">
        <v>2.0000000000000001E-4</v>
      </c>
      <c r="O26">
        <v>1E-4</v>
      </c>
      <c r="P26">
        <v>-1.9900000000000001E-2</v>
      </c>
      <c r="Q26">
        <v>1.21E-2</v>
      </c>
      <c r="R26">
        <v>2.7E-2</v>
      </c>
      <c r="S26">
        <v>8.8999999999999999E-3</v>
      </c>
      <c r="T26">
        <v>-9.9000000000000008E-3</v>
      </c>
      <c r="U26">
        <v>1045.4061999999999</v>
      </c>
      <c r="V26">
        <v>3.9100000000000003E-2</v>
      </c>
      <c r="W26">
        <v>-5.0000000000000001E-4</v>
      </c>
      <c r="X26">
        <v>1.0556000000000001</v>
      </c>
      <c r="Y26">
        <v>9.7000000000000003E-3</v>
      </c>
      <c r="Z26">
        <v>2.5999999999999999E-3</v>
      </c>
      <c r="AA26">
        <v>-1.23E-2</v>
      </c>
      <c r="AB26">
        <v>7.7999999999999996E-3</v>
      </c>
      <c r="AC26">
        <v>1.4800000000000001E-2</v>
      </c>
      <c r="AD26">
        <v>1.17E-2</v>
      </c>
      <c r="AE26">
        <v>2.5000000000000001E-3</v>
      </c>
      <c r="AF26">
        <v>0.104</v>
      </c>
      <c r="AG26">
        <v>-3.7000000000000002E-3</v>
      </c>
      <c r="AH26">
        <v>4.5999999999999999E-3</v>
      </c>
      <c r="AI26">
        <v>3.8E-3</v>
      </c>
      <c r="AJ26">
        <v>8.9999999999999998E-4</v>
      </c>
      <c r="AK26">
        <v>2.0000000000000001E-4</v>
      </c>
      <c r="AL26">
        <v>6.1999999999999998E-3</v>
      </c>
      <c r="AM26">
        <v>4.8999999999999998E-3</v>
      </c>
      <c r="AN26">
        <v>0.98</v>
      </c>
      <c r="AO26">
        <v>0.98</v>
      </c>
      <c r="AP26">
        <v>0.98</v>
      </c>
      <c r="AQ26">
        <v>2.3999999999999998E-3</v>
      </c>
      <c r="AR26">
        <v>6.3500000000000001E-2</v>
      </c>
      <c r="AS26">
        <v>3.5000000000000001E-3</v>
      </c>
      <c r="AT26">
        <v>-1.11E-2</v>
      </c>
      <c r="AU26">
        <v>2.0000000000000001E-4</v>
      </c>
      <c r="AV26">
        <v>1E-4</v>
      </c>
      <c r="AW26">
        <v>-1.9900000000000001E-2</v>
      </c>
      <c r="AX26">
        <v>-3.5999999999999999E-3</v>
      </c>
      <c r="AY26">
        <v>1.14E-2</v>
      </c>
      <c r="AZ26">
        <v>8.8999999999999999E-3</v>
      </c>
      <c r="BA26">
        <v>1.6000000000000001E-3</v>
      </c>
      <c r="BB26">
        <v>1045.4061999999999</v>
      </c>
      <c r="BC26">
        <v>3.9100000000000003E-2</v>
      </c>
      <c r="BD26">
        <v>-5.0000000000000001E-4</v>
      </c>
      <c r="BE26" t="s">
        <v>124</v>
      </c>
      <c r="BF26">
        <v>9.7000000000000003E-3</v>
      </c>
      <c r="BG26">
        <v>2.5999999999999999E-3</v>
      </c>
      <c r="BH26">
        <v>-1.23E-2</v>
      </c>
      <c r="BI26">
        <v>7.7999999999999996E-3</v>
      </c>
      <c r="BJ26">
        <v>-8.9999999999999998E-4</v>
      </c>
      <c r="BK26">
        <v>-7.1000000000000004E-3</v>
      </c>
      <c r="BL26">
        <v>2.5000000000000001E-3</v>
      </c>
      <c r="BM26">
        <v>0.1144</v>
      </c>
      <c r="BN26">
        <v>-2.2499999999999999E-2</v>
      </c>
      <c r="BO26">
        <v>4.5999999999999999E-3</v>
      </c>
      <c r="BP26">
        <v>8.9999999999999998E-4</v>
      </c>
      <c r="BQ26">
        <v>2.0000000000000001E-4</v>
      </c>
      <c r="BR26">
        <v>-1E-4</v>
      </c>
      <c r="BS26">
        <v>4.8999999999999998E-3</v>
      </c>
    </row>
    <row r="27" spans="1:71" x14ac:dyDescent="0.4">
      <c r="A27" s="1" t="s">
        <v>118</v>
      </c>
      <c r="B27" s="1" t="s">
        <v>119</v>
      </c>
      <c r="C27" s="2">
        <v>45530.460057870368</v>
      </c>
      <c r="J27">
        <v>-2.9999999999999997E-4</v>
      </c>
      <c r="K27">
        <v>4.7999999999999996E-3</v>
      </c>
      <c r="L27">
        <v>5.9999999999999995E-4</v>
      </c>
      <c r="M27">
        <v>1.9E-3</v>
      </c>
      <c r="N27">
        <v>0</v>
      </c>
      <c r="O27">
        <v>-1E-4</v>
      </c>
      <c r="P27">
        <v>-8.3000000000000001E-3</v>
      </c>
      <c r="Q27">
        <v>-1E-4</v>
      </c>
      <c r="R27">
        <v>2.9999999999999997E-4</v>
      </c>
      <c r="S27">
        <v>-2.9999999999999997E-4</v>
      </c>
      <c r="T27">
        <v>1.1999999999999999E-3</v>
      </c>
      <c r="U27">
        <v>1.9E-2</v>
      </c>
      <c r="V27">
        <v>3.44E-2</v>
      </c>
      <c r="W27">
        <v>-3.0000000000000001E-3</v>
      </c>
      <c r="X27">
        <v>-6.1000000000000004E-3</v>
      </c>
      <c r="Y27">
        <v>-1E-4</v>
      </c>
      <c r="Z27">
        <v>2.3E-3</v>
      </c>
      <c r="AA27">
        <v>-1.3899999999999999E-2</v>
      </c>
      <c r="AB27">
        <v>-8.0000000000000004E-4</v>
      </c>
      <c r="AC27">
        <v>-1.6999999999999999E-3</v>
      </c>
      <c r="AD27">
        <v>-5.4999999999999997E-3</v>
      </c>
      <c r="AE27">
        <v>-2.5000000000000001E-3</v>
      </c>
      <c r="AF27">
        <v>0.1089</v>
      </c>
      <c r="AG27">
        <v>1.3899999999999999E-2</v>
      </c>
      <c r="AH27">
        <v>2.2000000000000001E-3</v>
      </c>
      <c r="AI27">
        <v>-1.1999999999999999E-3</v>
      </c>
      <c r="AJ27">
        <v>0</v>
      </c>
      <c r="AK27">
        <v>-1E-4</v>
      </c>
      <c r="AL27">
        <v>-1E-4</v>
      </c>
      <c r="AM27">
        <v>5.9999999999999995E-4</v>
      </c>
      <c r="AN27">
        <v>1.01</v>
      </c>
      <c r="AO27">
        <v>1</v>
      </c>
      <c r="AP27">
        <v>1</v>
      </c>
      <c r="AQ27">
        <v>-2.9999999999999997E-4</v>
      </c>
      <c r="AR27">
        <v>4.7999999999999996E-3</v>
      </c>
      <c r="AS27">
        <v>5.9999999999999995E-4</v>
      </c>
      <c r="AT27">
        <v>1.9E-3</v>
      </c>
      <c r="AU27">
        <v>0</v>
      </c>
      <c r="AV27">
        <v>-1E-4</v>
      </c>
      <c r="AW27">
        <v>-8.3000000000000001E-3</v>
      </c>
      <c r="AX27">
        <v>-1E-4</v>
      </c>
      <c r="AY27">
        <v>2.9999999999999997E-4</v>
      </c>
      <c r="AZ27">
        <v>-2.9999999999999997E-4</v>
      </c>
      <c r="BA27">
        <v>1.1999999999999999E-3</v>
      </c>
      <c r="BB27">
        <v>1.9E-2</v>
      </c>
      <c r="BC27">
        <v>3.44E-2</v>
      </c>
      <c r="BD27">
        <v>-3.0000000000000001E-3</v>
      </c>
      <c r="BE27">
        <v>-6.1000000000000004E-3</v>
      </c>
      <c r="BF27">
        <v>-1E-4</v>
      </c>
      <c r="BG27">
        <v>2.3E-3</v>
      </c>
      <c r="BH27">
        <v>-1.3899999999999999E-2</v>
      </c>
      <c r="BI27">
        <v>-8.0000000000000004E-4</v>
      </c>
      <c r="BJ27">
        <v>-1.6999999999999999E-3</v>
      </c>
      <c r="BK27">
        <v>-5.4999999999999997E-3</v>
      </c>
      <c r="BL27">
        <v>-2.5000000000000001E-3</v>
      </c>
      <c r="BM27">
        <v>0.1089</v>
      </c>
      <c r="BN27">
        <v>1.3899999999999999E-2</v>
      </c>
      <c r="BO27">
        <v>2.2000000000000001E-3</v>
      </c>
      <c r="BP27">
        <v>0</v>
      </c>
      <c r="BQ27">
        <v>-1E-4</v>
      </c>
      <c r="BR27">
        <v>-1E-4</v>
      </c>
      <c r="BS27">
        <v>5.9999999999999995E-4</v>
      </c>
    </row>
    <row r="28" spans="1:71" x14ac:dyDescent="0.4">
      <c r="A28" s="1" t="s">
        <v>120</v>
      </c>
      <c r="B28" s="1" t="s">
        <v>119</v>
      </c>
      <c r="C28" s="2">
        <v>45530.461793981478</v>
      </c>
      <c r="J28">
        <v>1E-4</v>
      </c>
      <c r="K28">
        <v>-1.6000000000000001E-3</v>
      </c>
      <c r="L28">
        <v>3.7000000000000002E-3</v>
      </c>
      <c r="M28">
        <v>8.9999999999999998E-4</v>
      </c>
      <c r="N28">
        <v>1E-4</v>
      </c>
      <c r="O28">
        <v>-2.0000000000000001E-4</v>
      </c>
      <c r="P28">
        <v>-1.2500000000000001E-2</v>
      </c>
      <c r="Q28">
        <v>0</v>
      </c>
      <c r="R28">
        <v>4.0000000000000002E-4</v>
      </c>
      <c r="S28">
        <v>-2.9999999999999997E-4</v>
      </c>
      <c r="T28">
        <v>1E-4</v>
      </c>
      <c r="U28">
        <v>5.7999999999999996E-3</v>
      </c>
      <c r="V28">
        <v>3.9399999999999998E-2</v>
      </c>
      <c r="W28">
        <v>1.0500000000000001E-2</v>
      </c>
      <c r="X28">
        <v>-1.2999999999999999E-3</v>
      </c>
      <c r="Y28">
        <v>-2.0000000000000001E-4</v>
      </c>
      <c r="Z28">
        <v>6.9999999999999999E-4</v>
      </c>
      <c r="AA28">
        <v>-1.4500000000000001E-2</v>
      </c>
      <c r="AB28">
        <v>-1E-3</v>
      </c>
      <c r="AC28">
        <v>3.7000000000000002E-3</v>
      </c>
      <c r="AD28">
        <v>-9.1999999999999998E-3</v>
      </c>
      <c r="AE28">
        <v>-2.8999999999999998E-3</v>
      </c>
      <c r="AF28">
        <v>0.1087</v>
      </c>
      <c r="AG28">
        <v>7.0000000000000001E-3</v>
      </c>
      <c r="AH28">
        <v>1E-4</v>
      </c>
      <c r="AI28">
        <v>-8.9999999999999998E-4</v>
      </c>
      <c r="AJ28">
        <v>0</v>
      </c>
      <c r="AK28">
        <v>0</v>
      </c>
      <c r="AL28">
        <v>6.9999999999999999E-4</v>
      </c>
      <c r="AM28">
        <v>2.0000000000000001E-4</v>
      </c>
      <c r="AN28">
        <v>1.01</v>
      </c>
      <c r="AO28">
        <v>1</v>
      </c>
      <c r="AP28">
        <v>1</v>
      </c>
      <c r="AQ28">
        <v>1E-4</v>
      </c>
      <c r="AR28">
        <v>-1.6000000000000001E-3</v>
      </c>
      <c r="AS28">
        <v>3.7000000000000002E-3</v>
      </c>
      <c r="AT28">
        <v>8.9999999999999998E-4</v>
      </c>
      <c r="AU28">
        <v>1E-4</v>
      </c>
      <c r="AV28">
        <v>-2.0000000000000001E-4</v>
      </c>
      <c r="AW28">
        <v>-1.2500000000000001E-2</v>
      </c>
      <c r="AX28">
        <v>0</v>
      </c>
      <c r="AY28">
        <v>4.0000000000000002E-4</v>
      </c>
      <c r="AZ28">
        <v>-2.9999999999999997E-4</v>
      </c>
      <c r="BA28">
        <v>1E-4</v>
      </c>
      <c r="BB28">
        <v>5.7999999999999996E-3</v>
      </c>
      <c r="BC28">
        <v>3.9399999999999998E-2</v>
      </c>
      <c r="BD28">
        <v>1.0500000000000001E-2</v>
      </c>
      <c r="BE28">
        <v>-1.2999999999999999E-3</v>
      </c>
      <c r="BF28">
        <v>-2.0000000000000001E-4</v>
      </c>
      <c r="BG28">
        <v>6.9999999999999999E-4</v>
      </c>
      <c r="BH28">
        <v>-1.4500000000000001E-2</v>
      </c>
      <c r="BI28">
        <v>-1E-3</v>
      </c>
      <c r="BJ28">
        <v>3.7000000000000002E-3</v>
      </c>
      <c r="BK28">
        <v>-9.1999999999999998E-3</v>
      </c>
      <c r="BL28">
        <v>-2.8999999999999998E-3</v>
      </c>
      <c r="BM28">
        <v>0.1087</v>
      </c>
      <c r="BN28">
        <v>7.0000000000000001E-3</v>
      </c>
      <c r="BO28">
        <v>1E-4</v>
      </c>
      <c r="BP28">
        <v>0</v>
      </c>
      <c r="BQ28">
        <v>0</v>
      </c>
      <c r="BR28">
        <v>6.9999999999999999E-4</v>
      </c>
      <c r="BS28">
        <v>2.0000000000000001E-4</v>
      </c>
    </row>
    <row r="29" spans="1:71" x14ac:dyDescent="0.4">
      <c r="A29" s="1" t="s">
        <v>125</v>
      </c>
      <c r="B29" s="1" t="s">
        <v>119</v>
      </c>
      <c r="C29" s="2">
        <v>45530.463553240741</v>
      </c>
      <c r="J29">
        <v>9.4000000000000004E-3</v>
      </c>
      <c r="K29">
        <v>1.9400000000000001E-2</v>
      </c>
      <c r="L29">
        <v>2.8E-3</v>
      </c>
      <c r="M29">
        <v>-3.3E-3</v>
      </c>
      <c r="N29">
        <v>1E-4</v>
      </c>
      <c r="O29">
        <v>-1E-4</v>
      </c>
      <c r="P29">
        <v>0.75419999999999998</v>
      </c>
      <c r="Q29">
        <v>2.0000000000000001E-4</v>
      </c>
      <c r="R29">
        <v>3.3E-3</v>
      </c>
      <c r="S29">
        <v>1.77E-2</v>
      </c>
      <c r="T29">
        <v>4.0000000000000002E-4</v>
      </c>
      <c r="U29">
        <v>3.61E-2</v>
      </c>
      <c r="V29">
        <v>2.7900000000000001E-2</v>
      </c>
      <c r="W29">
        <v>5.8999999999999999E-3</v>
      </c>
      <c r="X29">
        <v>6.8999999999999999E-3</v>
      </c>
      <c r="Y29" t="s">
        <v>126</v>
      </c>
      <c r="Z29">
        <v>1.6000000000000001E-3</v>
      </c>
      <c r="AA29">
        <v>-1.06E-2</v>
      </c>
      <c r="AB29">
        <v>-2.3E-3</v>
      </c>
      <c r="AC29">
        <v>3.5000000000000001E-3</v>
      </c>
      <c r="AD29">
        <v>8.9999999999999993E-3</v>
      </c>
      <c r="AE29">
        <v>0.51929999999999998</v>
      </c>
      <c r="AF29">
        <v>0.12870000000000001</v>
      </c>
      <c r="AG29">
        <v>9.1899999999999996E-2</v>
      </c>
      <c r="AH29">
        <v>5.67E-2</v>
      </c>
      <c r="AI29">
        <v>-1.6000000000000001E-3</v>
      </c>
      <c r="AJ29">
        <v>2.0000000000000001E-4</v>
      </c>
      <c r="AK29">
        <v>2.9999999999999997E-4</v>
      </c>
      <c r="AL29">
        <v>4.0000000000000002E-4</v>
      </c>
      <c r="AM29">
        <v>2.5999999999999999E-3</v>
      </c>
      <c r="AN29">
        <v>1.01</v>
      </c>
      <c r="AO29">
        <v>1</v>
      </c>
      <c r="AP29">
        <v>0.99</v>
      </c>
      <c r="AQ29">
        <v>-5.9999999999999995E-4</v>
      </c>
      <c r="AR29">
        <v>1.9400000000000001E-2</v>
      </c>
      <c r="AS29">
        <v>2.8E-3</v>
      </c>
      <c r="AT29">
        <v>-3.3E-3</v>
      </c>
      <c r="AU29">
        <v>1E-4</v>
      </c>
      <c r="AV29">
        <v>-1E-4</v>
      </c>
      <c r="AW29" t="s">
        <v>127</v>
      </c>
      <c r="AX29">
        <v>2.0000000000000001E-4</v>
      </c>
      <c r="AY29">
        <v>-1.6999999999999999E-3</v>
      </c>
      <c r="AZ29">
        <v>-1.0200000000000001E-2</v>
      </c>
      <c r="BA29">
        <v>4.0000000000000002E-4</v>
      </c>
      <c r="BB29">
        <v>3.61E-2</v>
      </c>
      <c r="BC29">
        <v>2.7900000000000001E-2</v>
      </c>
      <c r="BD29">
        <v>5.8999999999999999E-3</v>
      </c>
      <c r="BE29">
        <v>6.8999999999999999E-3</v>
      </c>
      <c r="BF29">
        <v>99.387600000000006</v>
      </c>
      <c r="BG29">
        <v>1.6000000000000001E-3</v>
      </c>
      <c r="BH29">
        <v>-1.06E-2</v>
      </c>
      <c r="BI29">
        <v>-2.3E-3</v>
      </c>
      <c r="BJ29">
        <v>3.5000000000000001E-3</v>
      </c>
      <c r="BK29">
        <v>-4.0000000000000001E-3</v>
      </c>
      <c r="BL29">
        <v>-1.7399999999999999E-2</v>
      </c>
      <c r="BM29">
        <v>0.12870000000000001</v>
      </c>
      <c r="BN29">
        <v>3.5200000000000002E-2</v>
      </c>
      <c r="BO29">
        <v>1.89E-2</v>
      </c>
      <c r="BP29">
        <v>2.0000000000000001E-4</v>
      </c>
      <c r="BQ29">
        <v>2.9999999999999997E-4</v>
      </c>
      <c r="BR29">
        <v>4.0000000000000002E-4</v>
      </c>
      <c r="BS29">
        <v>2.5999999999999999E-3</v>
      </c>
    </row>
    <row r="30" spans="1:71" x14ac:dyDescent="0.4">
      <c r="A30" s="1" t="s">
        <v>128</v>
      </c>
      <c r="B30" s="1" t="s">
        <v>119</v>
      </c>
      <c r="C30" s="2">
        <v>45530.465300925927</v>
      </c>
      <c r="J30">
        <v>5.0000000000000001E-4</v>
      </c>
      <c r="K30">
        <v>5.1900000000000002E-2</v>
      </c>
      <c r="L30">
        <v>3.3E-3</v>
      </c>
      <c r="M30">
        <v>5.3E-3</v>
      </c>
      <c r="N30">
        <v>2.2000000000000001E-3</v>
      </c>
      <c r="O30">
        <v>-1E-4</v>
      </c>
      <c r="P30">
        <v>1010.9843</v>
      </c>
      <c r="Q30">
        <v>8.6E-3</v>
      </c>
      <c r="R30">
        <v>2.0000000000000001E-4</v>
      </c>
      <c r="S30">
        <v>1.6000000000000001E-3</v>
      </c>
      <c r="T30">
        <v>3.0000000000000001E-3</v>
      </c>
      <c r="U30">
        <v>1.9900000000000001E-2</v>
      </c>
      <c r="V30">
        <v>3.0300000000000001E-2</v>
      </c>
      <c r="W30">
        <v>-1.1999999999999999E-3</v>
      </c>
      <c r="X30">
        <v>1026.6746000000001</v>
      </c>
      <c r="Y30">
        <v>2.6700000000000002E-2</v>
      </c>
      <c r="Z30">
        <v>1.6000000000000001E-3</v>
      </c>
      <c r="AA30">
        <v>3.8E-3</v>
      </c>
      <c r="AB30">
        <v>3.5999999999999999E-3</v>
      </c>
      <c r="AC30">
        <v>8.5000000000000006E-3</v>
      </c>
      <c r="AD30">
        <v>1.5E-3</v>
      </c>
      <c r="AE30">
        <v>4.3200000000000002E-2</v>
      </c>
      <c r="AF30">
        <v>0.1095</v>
      </c>
      <c r="AG30">
        <v>8.9999999999999993E-3</v>
      </c>
      <c r="AH30">
        <v>2.75E-2</v>
      </c>
      <c r="AI30">
        <v>-1.1000000000000001E-3</v>
      </c>
      <c r="AJ30">
        <v>8.0000000000000002E-3</v>
      </c>
      <c r="AK30">
        <v>-2.9999999999999997E-4</v>
      </c>
      <c r="AL30">
        <v>1.5E-3</v>
      </c>
      <c r="AM30">
        <v>1.41E-2</v>
      </c>
      <c r="AN30">
        <v>0.91</v>
      </c>
      <c r="AO30">
        <v>0.9</v>
      </c>
      <c r="AP30">
        <v>0.9</v>
      </c>
      <c r="AQ30">
        <v>5.0000000000000001E-4</v>
      </c>
      <c r="AR30">
        <v>5.1900000000000002E-2</v>
      </c>
      <c r="AS30">
        <v>3.3E-3</v>
      </c>
      <c r="AT30">
        <v>5.3E-3</v>
      </c>
      <c r="AU30">
        <v>2.2000000000000001E-3</v>
      </c>
      <c r="AV30">
        <v>-1E-4</v>
      </c>
      <c r="AW30">
        <v>1010.9843</v>
      </c>
      <c r="AX30">
        <v>8.6E-3</v>
      </c>
      <c r="AY30">
        <v>2.0000000000000001E-4</v>
      </c>
      <c r="AZ30">
        <v>1.6000000000000001E-3</v>
      </c>
      <c r="BA30">
        <v>3.0000000000000001E-3</v>
      </c>
      <c r="BB30">
        <v>1.9900000000000001E-2</v>
      </c>
      <c r="BC30">
        <v>3.0300000000000001E-2</v>
      </c>
      <c r="BD30">
        <v>-1.1999999999999999E-3</v>
      </c>
      <c r="BE30">
        <v>1026.6746000000001</v>
      </c>
      <c r="BF30">
        <v>2.6700000000000002E-2</v>
      </c>
      <c r="BG30">
        <v>1.6000000000000001E-3</v>
      </c>
      <c r="BH30">
        <v>3.8E-3</v>
      </c>
      <c r="BI30">
        <v>3.5999999999999999E-3</v>
      </c>
      <c r="BJ30">
        <v>8.5000000000000006E-3</v>
      </c>
      <c r="BK30">
        <v>1.5E-3</v>
      </c>
      <c r="BL30">
        <v>4.2999999999999997E-2</v>
      </c>
      <c r="BM30">
        <v>0.1095</v>
      </c>
      <c r="BN30">
        <v>8.9999999999999993E-3</v>
      </c>
      <c r="BO30">
        <v>2.7400000000000001E-2</v>
      </c>
      <c r="BP30">
        <v>8.0000000000000002E-3</v>
      </c>
      <c r="BQ30">
        <v>-2.9999999999999997E-4</v>
      </c>
      <c r="BR30">
        <v>1.5E-3</v>
      </c>
      <c r="BS30">
        <v>1.41E-2</v>
      </c>
    </row>
    <row r="31" spans="1:71" x14ac:dyDescent="0.4">
      <c r="A31" s="1" t="s">
        <v>118</v>
      </c>
      <c r="B31" s="1" t="s">
        <v>119</v>
      </c>
      <c r="C31" s="2">
        <v>45530.467048611114</v>
      </c>
      <c r="J31">
        <v>0</v>
      </c>
      <c r="K31">
        <v>-2.8999999999999998E-3</v>
      </c>
      <c r="L31">
        <v>6.9999999999999999E-4</v>
      </c>
      <c r="M31">
        <v>0</v>
      </c>
      <c r="N31">
        <v>1E-4</v>
      </c>
      <c r="O31">
        <v>-2.0000000000000001E-4</v>
      </c>
      <c r="P31">
        <v>5.0000000000000001E-4</v>
      </c>
      <c r="Q31">
        <v>0</v>
      </c>
      <c r="R31">
        <v>2.9999999999999997E-4</v>
      </c>
      <c r="S31">
        <v>-2.0000000000000001E-4</v>
      </c>
      <c r="T31">
        <v>0</v>
      </c>
      <c r="U31">
        <v>2E-3</v>
      </c>
      <c r="V31">
        <v>3.7100000000000001E-2</v>
      </c>
      <c r="W31">
        <v>-2.3999999999999998E-3</v>
      </c>
      <c r="X31">
        <v>3.3E-3</v>
      </c>
      <c r="Y31">
        <v>5.0000000000000001E-4</v>
      </c>
      <c r="Z31">
        <v>1.2999999999999999E-3</v>
      </c>
      <c r="AA31">
        <v>-8.0999999999999996E-3</v>
      </c>
      <c r="AB31">
        <v>2.9999999999999997E-4</v>
      </c>
      <c r="AC31">
        <v>5.0000000000000001E-4</v>
      </c>
      <c r="AD31">
        <v>-7.4999999999999997E-3</v>
      </c>
      <c r="AE31">
        <v>-1.8E-3</v>
      </c>
      <c r="AF31">
        <v>0.108</v>
      </c>
      <c r="AG31">
        <v>9.1999999999999998E-3</v>
      </c>
      <c r="AH31">
        <v>2.0999999999999999E-3</v>
      </c>
      <c r="AI31">
        <v>-1E-3</v>
      </c>
      <c r="AJ31">
        <v>0</v>
      </c>
      <c r="AK31">
        <v>-1E-4</v>
      </c>
      <c r="AL31">
        <v>1E-4</v>
      </c>
      <c r="AM31">
        <v>4.0000000000000002E-4</v>
      </c>
      <c r="AN31">
        <v>1.01</v>
      </c>
      <c r="AO31">
        <v>1</v>
      </c>
      <c r="AP31">
        <v>0.99</v>
      </c>
      <c r="AQ31">
        <v>0</v>
      </c>
      <c r="AR31">
        <v>-2.8999999999999998E-3</v>
      </c>
      <c r="AS31">
        <v>6.9999999999999999E-4</v>
      </c>
      <c r="AT31">
        <v>0</v>
      </c>
      <c r="AU31">
        <v>1E-4</v>
      </c>
      <c r="AV31">
        <v>-2.0000000000000001E-4</v>
      </c>
      <c r="AW31">
        <v>5.0000000000000001E-4</v>
      </c>
      <c r="AX31">
        <v>0</v>
      </c>
      <c r="AY31">
        <v>2.9999999999999997E-4</v>
      </c>
      <c r="AZ31">
        <v>-2.0000000000000001E-4</v>
      </c>
      <c r="BA31">
        <v>0</v>
      </c>
      <c r="BB31">
        <v>2E-3</v>
      </c>
      <c r="BC31">
        <v>3.7100000000000001E-2</v>
      </c>
      <c r="BD31">
        <v>-2.3999999999999998E-3</v>
      </c>
      <c r="BE31">
        <v>3.3E-3</v>
      </c>
      <c r="BF31">
        <v>5.0000000000000001E-4</v>
      </c>
      <c r="BG31">
        <v>1.2999999999999999E-3</v>
      </c>
      <c r="BH31">
        <v>-8.0999999999999996E-3</v>
      </c>
      <c r="BI31">
        <v>2.9999999999999997E-4</v>
      </c>
      <c r="BJ31">
        <v>5.0000000000000001E-4</v>
      </c>
      <c r="BK31">
        <v>-7.4999999999999997E-3</v>
      </c>
      <c r="BL31">
        <v>-1.8E-3</v>
      </c>
      <c r="BM31">
        <v>0.108</v>
      </c>
      <c r="BN31">
        <v>9.1999999999999998E-3</v>
      </c>
      <c r="BO31">
        <v>2.0999999999999999E-3</v>
      </c>
      <c r="BP31">
        <v>0</v>
      </c>
      <c r="BQ31">
        <v>-1E-4</v>
      </c>
      <c r="BR31">
        <v>1E-4</v>
      </c>
      <c r="BS31">
        <v>4.0000000000000002E-4</v>
      </c>
    </row>
    <row r="32" spans="1:71" x14ac:dyDescent="0.4">
      <c r="A32" s="1" t="s">
        <v>120</v>
      </c>
      <c r="B32" s="1" t="s">
        <v>119</v>
      </c>
      <c r="C32" s="2">
        <v>45530.468784722223</v>
      </c>
      <c r="J32">
        <v>-1E-4</v>
      </c>
      <c r="K32">
        <v>-4.0000000000000002E-4</v>
      </c>
      <c r="L32">
        <v>-1E-4</v>
      </c>
      <c r="M32">
        <v>-2.9999999999999997E-4</v>
      </c>
      <c r="N32">
        <v>1E-4</v>
      </c>
      <c r="O32">
        <v>0</v>
      </c>
      <c r="P32">
        <v>-7.7999999999999996E-3</v>
      </c>
      <c r="Q32">
        <v>0</v>
      </c>
      <c r="R32">
        <v>6.9999999999999999E-4</v>
      </c>
      <c r="S32">
        <v>-2.0000000000000001E-4</v>
      </c>
      <c r="T32">
        <v>6.9999999999999999E-4</v>
      </c>
      <c r="U32">
        <v>8.9999999999999998E-4</v>
      </c>
      <c r="V32">
        <v>3.8300000000000001E-2</v>
      </c>
      <c r="W32">
        <v>-3.2000000000000002E-3</v>
      </c>
      <c r="X32">
        <v>4.0000000000000002E-4</v>
      </c>
      <c r="Y32">
        <v>1E-4</v>
      </c>
      <c r="Z32">
        <v>1E-3</v>
      </c>
      <c r="AA32">
        <v>-9.5999999999999992E-3</v>
      </c>
      <c r="AB32">
        <v>-1E-4</v>
      </c>
      <c r="AC32">
        <v>3.3E-3</v>
      </c>
      <c r="AD32">
        <v>-8.0999999999999996E-3</v>
      </c>
      <c r="AE32">
        <v>-3.2000000000000002E-3</v>
      </c>
      <c r="AF32">
        <v>0.1103</v>
      </c>
      <c r="AG32">
        <v>5.5999999999999999E-3</v>
      </c>
      <c r="AH32">
        <v>1.6999999999999999E-3</v>
      </c>
      <c r="AI32">
        <v>-1.1000000000000001E-3</v>
      </c>
      <c r="AJ32">
        <v>0</v>
      </c>
      <c r="AK32">
        <v>-1E-4</v>
      </c>
      <c r="AL32">
        <v>0</v>
      </c>
      <c r="AM32">
        <v>5.0000000000000001E-4</v>
      </c>
      <c r="AN32">
        <v>1.01</v>
      </c>
      <c r="AO32">
        <v>1</v>
      </c>
      <c r="AP32">
        <v>1</v>
      </c>
      <c r="AQ32">
        <v>-1E-4</v>
      </c>
      <c r="AR32">
        <v>-4.0000000000000002E-4</v>
      </c>
      <c r="AS32">
        <v>-1E-4</v>
      </c>
      <c r="AT32">
        <v>-2.9999999999999997E-4</v>
      </c>
      <c r="AU32">
        <v>1E-4</v>
      </c>
      <c r="AV32">
        <v>0</v>
      </c>
      <c r="AW32">
        <v>-7.7999999999999996E-3</v>
      </c>
      <c r="AX32">
        <v>0</v>
      </c>
      <c r="AY32">
        <v>6.9999999999999999E-4</v>
      </c>
      <c r="AZ32">
        <v>-2.0000000000000001E-4</v>
      </c>
      <c r="BA32">
        <v>6.9999999999999999E-4</v>
      </c>
      <c r="BB32">
        <v>8.9999999999999998E-4</v>
      </c>
      <c r="BC32">
        <v>3.8300000000000001E-2</v>
      </c>
      <c r="BD32">
        <v>-3.2000000000000002E-3</v>
      </c>
      <c r="BE32">
        <v>4.0000000000000002E-4</v>
      </c>
      <c r="BF32">
        <v>1E-4</v>
      </c>
      <c r="BG32">
        <v>1E-3</v>
      </c>
      <c r="BH32">
        <v>-9.5999999999999992E-3</v>
      </c>
      <c r="BI32">
        <v>-1E-4</v>
      </c>
      <c r="BJ32">
        <v>3.3E-3</v>
      </c>
      <c r="BK32">
        <v>-8.0999999999999996E-3</v>
      </c>
      <c r="BL32">
        <v>-3.2000000000000002E-3</v>
      </c>
      <c r="BM32">
        <v>0.1103</v>
      </c>
      <c r="BN32">
        <v>5.5999999999999999E-3</v>
      </c>
      <c r="BO32">
        <v>1.6999999999999999E-3</v>
      </c>
      <c r="BP32">
        <v>0</v>
      </c>
      <c r="BQ32">
        <v>-1E-4</v>
      </c>
      <c r="BR32">
        <v>0</v>
      </c>
      <c r="BS32">
        <v>5.0000000000000001E-4</v>
      </c>
    </row>
    <row r="33" spans="1:71" x14ac:dyDescent="0.4">
      <c r="A33" s="1" t="s">
        <v>129</v>
      </c>
      <c r="B33" s="1" t="s">
        <v>119</v>
      </c>
      <c r="C33" s="2">
        <v>45530.470532407409</v>
      </c>
      <c r="J33">
        <v>8.9999999999999998E-4</v>
      </c>
      <c r="K33">
        <v>8.8000000000000005E-3</v>
      </c>
      <c r="L33">
        <v>4.7999999999999996E-3</v>
      </c>
      <c r="M33">
        <v>4.0000000000000002E-4</v>
      </c>
      <c r="N33">
        <v>0</v>
      </c>
      <c r="O33">
        <v>-5.9999999999999995E-4</v>
      </c>
      <c r="P33">
        <v>0.1258</v>
      </c>
      <c r="Q33">
        <v>1E-4</v>
      </c>
      <c r="R33">
        <v>1E-4</v>
      </c>
      <c r="S33">
        <v>-1E-4</v>
      </c>
      <c r="T33">
        <v>-2.9999999999999997E-4</v>
      </c>
      <c r="U33">
        <v>1.11E-2</v>
      </c>
      <c r="V33">
        <v>1.72E-2</v>
      </c>
      <c r="W33">
        <v>-2E-3</v>
      </c>
      <c r="X33">
        <v>2.47E-2</v>
      </c>
      <c r="Y33">
        <v>1E-3</v>
      </c>
      <c r="Z33">
        <v>1.4E-3</v>
      </c>
      <c r="AA33">
        <v>-6.3E-3</v>
      </c>
      <c r="AB33">
        <v>-1E-3</v>
      </c>
      <c r="AC33">
        <v>2.8E-3</v>
      </c>
      <c r="AD33">
        <v>-1.0999999999999999E-2</v>
      </c>
      <c r="AE33">
        <v>-3.2000000000000002E-3</v>
      </c>
      <c r="AF33">
        <v>0.1089</v>
      </c>
      <c r="AG33">
        <v>4.1999999999999997E-3</v>
      </c>
      <c r="AH33">
        <v>1.3100000000000001E-2</v>
      </c>
      <c r="AI33">
        <v>-4.0000000000000002E-4</v>
      </c>
      <c r="AJ33">
        <v>1E-4</v>
      </c>
      <c r="AK33">
        <v>19.8735</v>
      </c>
      <c r="AL33">
        <v>1.72E-2</v>
      </c>
      <c r="AM33">
        <v>1.5E-3</v>
      </c>
      <c r="AN33">
        <v>1.03</v>
      </c>
      <c r="AO33">
        <v>1</v>
      </c>
      <c r="AP33">
        <v>1</v>
      </c>
      <c r="AQ33">
        <v>8.9999999999999998E-4</v>
      </c>
      <c r="AR33">
        <v>8.8000000000000005E-3</v>
      </c>
      <c r="AS33">
        <v>4.7999999999999996E-3</v>
      </c>
      <c r="AT33">
        <v>4.0000000000000002E-4</v>
      </c>
      <c r="AU33">
        <v>0</v>
      </c>
      <c r="AV33">
        <v>-5.9999999999999995E-4</v>
      </c>
      <c r="AW33">
        <v>0.1258</v>
      </c>
      <c r="AX33">
        <v>1E-4</v>
      </c>
      <c r="AY33">
        <v>1E-4</v>
      </c>
      <c r="AZ33">
        <v>-1E-4</v>
      </c>
      <c r="BA33">
        <v>-2.9999999999999997E-4</v>
      </c>
      <c r="BB33">
        <v>1.11E-2</v>
      </c>
      <c r="BC33">
        <v>1.72E-2</v>
      </c>
      <c r="BD33">
        <v>-2E-3</v>
      </c>
      <c r="BE33">
        <v>2.47E-2</v>
      </c>
      <c r="BF33">
        <v>1E-3</v>
      </c>
      <c r="BG33">
        <v>1.4E-3</v>
      </c>
      <c r="BH33">
        <v>-6.3E-3</v>
      </c>
      <c r="BI33">
        <v>-1E-3</v>
      </c>
      <c r="BJ33">
        <v>2.8E-3</v>
      </c>
      <c r="BK33">
        <v>-1.0999999999999999E-2</v>
      </c>
      <c r="BL33">
        <v>-3.2000000000000002E-3</v>
      </c>
      <c r="BM33">
        <v>0.1089</v>
      </c>
      <c r="BN33">
        <v>4.1999999999999997E-3</v>
      </c>
      <c r="BO33">
        <v>1.3100000000000001E-2</v>
      </c>
      <c r="BP33">
        <v>1E-4</v>
      </c>
      <c r="BQ33" t="s">
        <v>130</v>
      </c>
      <c r="BR33">
        <v>-6.9999999999999999E-4</v>
      </c>
      <c r="BS33">
        <v>1.5E-3</v>
      </c>
    </row>
    <row r="34" spans="1:71" x14ac:dyDescent="0.4">
      <c r="A34" s="1" t="s">
        <v>118</v>
      </c>
      <c r="B34" s="1" t="s">
        <v>119</v>
      </c>
      <c r="C34" s="2">
        <v>45530.472280092596</v>
      </c>
      <c r="J34">
        <v>2.9999999999999997E-4</v>
      </c>
      <c r="K34">
        <v>2.9999999999999997E-4</v>
      </c>
      <c r="L34">
        <v>5.9999999999999995E-4</v>
      </c>
      <c r="M34">
        <v>-8.0000000000000004E-4</v>
      </c>
      <c r="N34">
        <v>1E-4</v>
      </c>
      <c r="O34">
        <v>-2.0000000000000001E-4</v>
      </c>
      <c r="P34">
        <v>-6.6E-3</v>
      </c>
      <c r="Q34">
        <v>0</v>
      </c>
      <c r="R34">
        <v>-1E-4</v>
      </c>
      <c r="S34">
        <v>-1E-4</v>
      </c>
      <c r="T34">
        <v>8.0000000000000004E-4</v>
      </c>
      <c r="U34">
        <v>2.9999999999999997E-4</v>
      </c>
      <c r="V34">
        <v>3.3000000000000002E-2</v>
      </c>
      <c r="W34">
        <v>-1.8E-3</v>
      </c>
      <c r="X34">
        <v>-4.1000000000000003E-3</v>
      </c>
      <c r="Y34">
        <v>-2.0000000000000001E-4</v>
      </c>
      <c r="Z34">
        <v>1.6000000000000001E-3</v>
      </c>
      <c r="AA34">
        <v>-0.01</v>
      </c>
      <c r="AB34">
        <v>-5.0000000000000001E-4</v>
      </c>
      <c r="AC34">
        <v>1.9E-3</v>
      </c>
      <c r="AD34">
        <v>-7.7000000000000002E-3</v>
      </c>
      <c r="AE34">
        <v>2.0000000000000001E-4</v>
      </c>
      <c r="AF34">
        <v>0.1111</v>
      </c>
      <c r="AG34">
        <v>9.1000000000000004E-3</v>
      </c>
      <c r="AH34">
        <v>1.5E-3</v>
      </c>
      <c r="AI34">
        <v>-1.5E-3</v>
      </c>
      <c r="AJ34">
        <v>0</v>
      </c>
      <c r="AK34">
        <v>1.5E-3</v>
      </c>
      <c r="AL34">
        <v>1E-4</v>
      </c>
      <c r="AM34">
        <v>5.0000000000000001E-4</v>
      </c>
      <c r="AN34">
        <v>1.01</v>
      </c>
      <c r="AO34">
        <v>1</v>
      </c>
      <c r="AP34">
        <v>1.01</v>
      </c>
      <c r="AQ34">
        <v>2.9999999999999997E-4</v>
      </c>
      <c r="AR34">
        <v>2.9999999999999997E-4</v>
      </c>
      <c r="AS34">
        <v>5.9999999999999995E-4</v>
      </c>
      <c r="AT34">
        <v>-8.0000000000000004E-4</v>
      </c>
      <c r="AU34">
        <v>1E-4</v>
      </c>
      <c r="AV34">
        <v>-2.0000000000000001E-4</v>
      </c>
      <c r="AW34">
        <v>-6.6E-3</v>
      </c>
      <c r="AX34">
        <v>0</v>
      </c>
      <c r="AY34">
        <v>-1E-4</v>
      </c>
      <c r="AZ34">
        <v>-1E-4</v>
      </c>
      <c r="BA34">
        <v>8.0000000000000004E-4</v>
      </c>
      <c r="BB34">
        <v>2.9999999999999997E-4</v>
      </c>
      <c r="BC34">
        <v>3.3000000000000002E-2</v>
      </c>
      <c r="BD34">
        <v>-1.8E-3</v>
      </c>
      <c r="BE34">
        <v>-4.1000000000000003E-3</v>
      </c>
      <c r="BF34">
        <v>-2.0000000000000001E-4</v>
      </c>
      <c r="BG34">
        <v>1.6000000000000001E-3</v>
      </c>
      <c r="BH34">
        <v>-0.01</v>
      </c>
      <c r="BI34">
        <v>-5.0000000000000001E-4</v>
      </c>
      <c r="BJ34">
        <v>1.9E-3</v>
      </c>
      <c r="BK34">
        <v>-7.7000000000000002E-3</v>
      </c>
      <c r="BL34">
        <v>2.0000000000000001E-4</v>
      </c>
      <c r="BM34">
        <v>0.1111</v>
      </c>
      <c r="BN34">
        <v>9.1000000000000004E-3</v>
      </c>
      <c r="BO34">
        <v>1.5E-3</v>
      </c>
      <c r="BP34">
        <v>0</v>
      </c>
      <c r="BQ34">
        <v>1.5E-3</v>
      </c>
      <c r="BR34">
        <v>1E-4</v>
      </c>
      <c r="BS34">
        <v>5.0000000000000001E-4</v>
      </c>
    </row>
    <row r="35" spans="1:71" x14ac:dyDescent="0.4">
      <c r="A35" s="1" t="s">
        <v>120</v>
      </c>
      <c r="B35" s="1" t="s">
        <v>119</v>
      </c>
      <c r="C35" s="2">
        <v>45530.474016203705</v>
      </c>
      <c r="J35">
        <v>1E-4</v>
      </c>
      <c r="K35">
        <v>-3.0000000000000001E-3</v>
      </c>
      <c r="L35">
        <v>1.1999999999999999E-3</v>
      </c>
      <c r="M35">
        <v>-1.1999999999999999E-3</v>
      </c>
      <c r="N35">
        <v>1E-4</v>
      </c>
      <c r="O35">
        <v>-1E-4</v>
      </c>
      <c r="P35">
        <v>-8.2000000000000007E-3</v>
      </c>
      <c r="Q35">
        <v>-1E-4</v>
      </c>
      <c r="R35">
        <v>6.9999999999999999E-4</v>
      </c>
      <c r="S35">
        <v>-1E-4</v>
      </c>
      <c r="T35">
        <v>5.9999999999999995E-4</v>
      </c>
      <c r="U35">
        <v>-2.0000000000000001E-4</v>
      </c>
      <c r="V35">
        <v>4.2799999999999998E-2</v>
      </c>
      <c r="W35">
        <v>5.4999999999999997E-3</v>
      </c>
      <c r="X35">
        <v>-7.6E-3</v>
      </c>
      <c r="Y35">
        <v>-2.0000000000000001E-4</v>
      </c>
      <c r="Z35">
        <v>6.9999999999999999E-4</v>
      </c>
      <c r="AA35">
        <v>-1.03E-2</v>
      </c>
      <c r="AB35">
        <v>-1.1000000000000001E-3</v>
      </c>
      <c r="AC35">
        <v>3.3E-3</v>
      </c>
      <c r="AD35">
        <v>-7.1999999999999998E-3</v>
      </c>
      <c r="AE35">
        <v>1.5E-3</v>
      </c>
      <c r="AF35">
        <v>0.10630000000000001</v>
      </c>
      <c r="AG35">
        <v>9.1999999999999998E-3</v>
      </c>
      <c r="AH35">
        <v>2.5000000000000001E-3</v>
      </c>
      <c r="AI35">
        <v>-5.0000000000000001E-4</v>
      </c>
      <c r="AJ35">
        <v>0</v>
      </c>
      <c r="AK35">
        <v>4.0000000000000002E-4</v>
      </c>
      <c r="AL35">
        <v>2.9999999999999997E-4</v>
      </c>
      <c r="AM35">
        <v>2.0000000000000001E-4</v>
      </c>
      <c r="AN35">
        <v>1.01</v>
      </c>
      <c r="AO35">
        <v>1</v>
      </c>
      <c r="AP35">
        <v>0.99</v>
      </c>
      <c r="AQ35">
        <v>1E-4</v>
      </c>
      <c r="AR35">
        <v>-3.0000000000000001E-3</v>
      </c>
      <c r="AS35">
        <v>1.1999999999999999E-3</v>
      </c>
      <c r="AT35">
        <v>-1.1999999999999999E-3</v>
      </c>
      <c r="AU35">
        <v>1E-4</v>
      </c>
      <c r="AV35">
        <v>-1E-4</v>
      </c>
      <c r="AW35">
        <v>-8.2000000000000007E-3</v>
      </c>
      <c r="AX35">
        <v>-1E-4</v>
      </c>
      <c r="AY35">
        <v>6.9999999999999999E-4</v>
      </c>
      <c r="AZ35">
        <v>-1E-4</v>
      </c>
      <c r="BA35">
        <v>5.9999999999999995E-4</v>
      </c>
      <c r="BB35">
        <v>-2.0000000000000001E-4</v>
      </c>
      <c r="BC35">
        <v>4.2799999999999998E-2</v>
      </c>
      <c r="BD35">
        <v>5.4999999999999997E-3</v>
      </c>
      <c r="BE35">
        <v>-7.6E-3</v>
      </c>
      <c r="BF35">
        <v>-2.0000000000000001E-4</v>
      </c>
      <c r="BG35">
        <v>6.9999999999999999E-4</v>
      </c>
      <c r="BH35">
        <v>-1.03E-2</v>
      </c>
      <c r="BI35">
        <v>-1.1000000000000001E-3</v>
      </c>
      <c r="BJ35">
        <v>3.3E-3</v>
      </c>
      <c r="BK35">
        <v>-7.1999999999999998E-3</v>
      </c>
      <c r="BL35">
        <v>1.5E-3</v>
      </c>
      <c r="BM35">
        <v>0.10630000000000001</v>
      </c>
      <c r="BN35">
        <v>9.1999999999999998E-3</v>
      </c>
      <c r="BO35">
        <v>2.5000000000000001E-3</v>
      </c>
      <c r="BP35">
        <v>0</v>
      </c>
      <c r="BQ35">
        <v>4.0000000000000002E-4</v>
      </c>
      <c r="BR35">
        <v>2.9999999999999997E-4</v>
      </c>
      <c r="BS35">
        <v>2.0000000000000001E-4</v>
      </c>
    </row>
    <row r="36" spans="1:71" x14ac:dyDescent="0.4">
      <c r="A36" s="1" t="s">
        <v>131</v>
      </c>
      <c r="B36" s="1" t="s">
        <v>119</v>
      </c>
      <c r="C36" s="2">
        <v>45530.475752314815</v>
      </c>
      <c r="J36">
        <v>-1E-4</v>
      </c>
      <c r="K36">
        <v>-3.0999999999999999E-3</v>
      </c>
      <c r="L36">
        <v>-1.1000000000000001E-3</v>
      </c>
      <c r="M36">
        <v>-1.4E-3</v>
      </c>
      <c r="N36">
        <v>0</v>
      </c>
      <c r="O36">
        <v>-2.0000000000000001E-4</v>
      </c>
      <c r="P36">
        <v>-1.43E-2</v>
      </c>
      <c r="Q36">
        <v>-1E-4</v>
      </c>
      <c r="R36">
        <v>5.0000000000000001E-4</v>
      </c>
      <c r="S36">
        <v>-1E-4</v>
      </c>
      <c r="T36">
        <v>4.0000000000000002E-4</v>
      </c>
      <c r="U36">
        <v>6.9999999999999999E-4</v>
      </c>
      <c r="V36">
        <v>3.1199999999999999E-2</v>
      </c>
      <c r="W36">
        <v>-4.1000000000000003E-3</v>
      </c>
      <c r="X36">
        <v>-2.5999999999999999E-3</v>
      </c>
      <c r="Y36">
        <v>-2.0000000000000001E-4</v>
      </c>
      <c r="Z36">
        <v>1.5E-3</v>
      </c>
      <c r="AA36">
        <v>-1.2699999999999999E-2</v>
      </c>
      <c r="AB36">
        <v>-1.1000000000000001E-3</v>
      </c>
      <c r="AC36">
        <v>3.7000000000000002E-3</v>
      </c>
      <c r="AD36">
        <v>-6.1000000000000004E-3</v>
      </c>
      <c r="AE36">
        <v>-4.7999999999999996E-3</v>
      </c>
      <c r="AF36">
        <v>0.1089</v>
      </c>
      <c r="AG36">
        <v>1.3599999999999999E-2</v>
      </c>
      <c r="AH36">
        <v>1.1000000000000001E-3</v>
      </c>
      <c r="AI36">
        <v>2.0000000000000001E-4</v>
      </c>
      <c r="AJ36">
        <v>0</v>
      </c>
      <c r="AK36">
        <v>1E-4</v>
      </c>
      <c r="AL36">
        <v>0</v>
      </c>
      <c r="AM36">
        <v>-1E-4</v>
      </c>
      <c r="AN36">
        <v>1.01</v>
      </c>
      <c r="AO36">
        <v>1</v>
      </c>
      <c r="AP36">
        <v>1</v>
      </c>
      <c r="AQ36">
        <v>-1E-4</v>
      </c>
      <c r="AR36">
        <v>-3.0999999999999999E-3</v>
      </c>
      <c r="AS36">
        <v>-1.1000000000000001E-3</v>
      </c>
      <c r="AT36">
        <v>-1.4E-3</v>
      </c>
      <c r="AU36">
        <v>0</v>
      </c>
      <c r="AV36">
        <v>-2.0000000000000001E-4</v>
      </c>
      <c r="AW36">
        <v>-1.43E-2</v>
      </c>
      <c r="AX36">
        <v>-1E-4</v>
      </c>
      <c r="AY36">
        <v>5.0000000000000001E-4</v>
      </c>
      <c r="AZ36">
        <v>-1E-4</v>
      </c>
      <c r="BA36">
        <v>4.0000000000000002E-4</v>
      </c>
      <c r="BB36">
        <v>6.9999999999999999E-4</v>
      </c>
      <c r="BC36">
        <v>3.1199999999999999E-2</v>
      </c>
      <c r="BD36">
        <v>-4.1000000000000003E-3</v>
      </c>
      <c r="BE36">
        <v>-2.5999999999999999E-3</v>
      </c>
      <c r="BF36">
        <v>-2.0000000000000001E-4</v>
      </c>
      <c r="BG36">
        <v>1.5E-3</v>
      </c>
      <c r="BH36">
        <v>-1.2699999999999999E-2</v>
      </c>
      <c r="BI36">
        <v>-1.1000000000000001E-3</v>
      </c>
      <c r="BJ36">
        <v>3.7000000000000002E-3</v>
      </c>
      <c r="BK36">
        <v>-6.1000000000000004E-3</v>
      </c>
      <c r="BL36">
        <v>-4.7999999999999996E-3</v>
      </c>
      <c r="BM36">
        <v>0.1089</v>
      </c>
      <c r="BN36">
        <v>1.3599999999999999E-2</v>
      </c>
      <c r="BO36">
        <v>1.1000000000000001E-3</v>
      </c>
      <c r="BP36">
        <v>0</v>
      </c>
      <c r="BQ36">
        <v>1E-4</v>
      </c>
      <c r="BR36">
        <v>0</v>
      </c>
      <c r="BS36">
        <v>-1E-4</v>
      </c>
    </row>
    <row r="37" spans="1:71" x14ac:dyDescent="0.4">
      <c r="A37" s="1" t="s">
        <v>132</v>
      </c>
      <c r="B37" s="1" t="s">
        <v>119</v>
      </c>
      <c r="C37" s="2">
        <v>45530.477500000001</v>
      </c>
      <c r="J37">
        <v>4.9622999999999999</v>
      </c>
      <c r="K37">
        <v>4.8891</v>
      </c>
      <c r="L37">
        <v>4.9595000000000002</v>
      </c>
      <c r="M37">
        <v>4.8833000000000002</v>
      </c>
      <c r="N37">
        <v>4.8491999999999997</v>
      </c>
      <c r="O37">
        <v>4.8376999999999999</v>
      </c>
      <c r="P37">
        <v>4.9432</v>
      </c>
      <c r="Q37">
        <v>4.8909000000000002</v>
      </c>
      <c r="R37">
        <v>4.8738999999999999</v>
      </c>
      <c r="S37">
        <v>4.8912000000000004</v>
      </c>
      <c r="T37">
        <v>4.6593999999999998</v>
      </c>
      <c r="U37">
        <v>4.9180999999999999</v>
      </c>
      <c r="V37">
        <v>4.8811</v>
      </c>
      <c r="W37">
        <v>4.8129</v>
      </c>
      <c r="X37">
        <v>4.9680999999999997</v>
      </c>
      <c r="Y37">
        <v>4.9005000000000001</v>
      </c>
      <c r="Z37">
        <v>4.9833999999999996</v>
      </c>
      <c r="AA37">
        <v>4.8673999999999999</v>
      </c>
      <c r="AB37">
        <v>4.8768000000000002</v>
      </c>
      <c r="AC37">
        <v>4.9181999999999997</v>
      </c>
      <c r="AD37">
        <v>5.0058999999999996</v>
      </c>
      <c r="AE37">
        <v>4.8677000000000001</v>
      </c>
      <c r="AF37">
        <v>5.1573000000000002</v>
      </c>
      <c r="AG37">
        <v>4.9233000000000002</v>
      </c>
      <c r="AH37">
        <v>4.6718999999999999</v>
      </c>
      <c r="AI37">
        <v>4.9551999999999996</v>
      </c>
      <c r="AJ37">
        <v>4.9617000000000004</v>
      </c>
      <c r="AK37">
        <v>4.9406999999999996</v>
      </c>
      <c r="AL37">
        <v>4.9385000000000003</v>
      </c>
      <c r="AM37">
        <v>4.8208000000000002</v>
      </c>
      <c r="AN37">
        <v>1.01</v>
      </c>
      <c r="AO37">
        <v>1</v>
      </c>
      <c r="AP37">
        <v>0.99</v>
      </c>
      <c r="AQ37">
        <v>4.9618000000000002</v>
      </c>
      <c r="AR37">
        <v>4.8891</v>
      </c>
      <c r="AS37">
        <v>4.9595000000000002</v>
      </c>
      <c r="AT37">
        <v>4.8833000000000002</v>
      </c>
      <c r="AU37">
        <v>4.8491999999999997</v>
      </c>
      <c r="AV37">
        <v>4.8376999999999999</v>
      </c>
      <c r="AW37">
        <v>4.9432</v>
      </c>
      <c r="AX37">
        <v>4.8909000000000002</v>
      </c>
      <c r="AY37">
        <v>4.8735999999999997</v>
      </c>
      <c r="AZ37">
        <v>4.8898000000000001</v>
      </c>
      <c r="BA37">
        <v>4.6593999999999998</v>
      </c>
      <c r="BB37">
        <v>4.9180999999999999</v>
      </c>
      <c r="BC37">
        <v>4.8811</v>
      </c>
      <c r="BD37">
        <v>4.8129</v>
      </c>
      <c r="BE37">
        <v>4.9672999999999998</v>
      </c>
      <c r="BF37">
        <v>4.9005000000000001</v>
      </c>
      <c r="BG37">
        <v>4.9833999999999996</v>
      </c>
      <c r="BH37">
        <v>4.8673999999999999</v>
      </c>
      <c r="BI37">
        <v>4.8768000000000002</v>
      </c>
      <c r="BJ37">
        <v>4.9180999999999999</v>
      </c>
      <c r="BK37">
        <v>5.0052000000000003</v>
      </c>
      <c r="BL37">
        <v>4.8413000000000004</v>
      </c>
      <c r="BM37">
        <v>5.1573000000000002</v>
      </c>
      <c r="BN37">
        <v>4.9203999999999999</v>
      </c>
      <c r="BO37">
        <v>4.67</v>
      </c>
      <c r="BP37">
        <v>4.9617000000000004</v>
      </c>
      <c r="BQ37">
        <v>4.9406999999999996</v>
      </c>
      <c r="BR37">
        <v>4.9340000000000002</v>
      </c>
      <c r="BS37">
        <v>4.8208000000000002</v>
      </c>
    </row>
    <row r="38" spans="1:71" x14ac:dyDescent="0.4">
      <c r="A38" s="1" t="s">
        <v>120</v>
      </c>
      <c r="B38" s="1" t="s">
        <v>119</v>
      </c>
      <c r="C38" s="2">
        <v>45530.479247685187</v>
      </c>
      <c r="J38">
        <v>2.9999999999999997E-4</v>
      </c>
      <c r="K38">
        <v>-2.3999999999999998E-3</v>
      </c>
      <c r="L38">
        <v>1.4800000000000001E-2</v>
      </c>
      <c r="M38">
        <v>-2.0000000000000001E-4</v>
      </c>
      <c r="N38">
        <v>2.0000000000000001E-4</v>
      </c>
      <c r="O38">
        <v>0</v>
      </c>
      <c r="P38">
        <v>-1.26E-2</v>
      </c>
      <c r="Q38">
        <v>2.0000000000000001E-4</v>
      </c>
      <c r="R38">
        <v>2.0000000000000001E-4</v>
      </c>
      <c r="S38">
        <v>-1E-4</v>
      </c>
      <c r="T38">
        <v>2.0000000000000001E-4</v>
      </c>
      <c r="U38">
        <v>-8.0000000000000004E-4</v>
      </c>
      <c r="V38">
        <v>3.4000000000000002E-2</v>
      </c>
      <c r="W38">
        <v>1.03E-2</v>
      </c>
      <c r="X38">
        <v>-3.8E-3</v>
      </c>
      <c r="Y38">
        <v>-2.9999999999999997E-4</v>
      </c>
      <c r="Z38">
        <v>4.4999999999999998E-2</v>
      </c>
      <c r="AA38">
        <v>-1.12E-2</v>
      </c>
      <c r="AB38">
        <v>-2.0000000000000001E-4</v>
      </c>
      <c r="AC38">
        <v>8.0000000000000004E-4</v>
      </c>
      <c r="AD38">
        <v>-6.8999999999999999E-3</v>
      </c>
      <c r="AE38">
        <v>-3.8999999999999998E-3</v>
      </c>
      <c r="AF38">
        <v>0.12039999999999999</v>
      </c>
      <c r="AG38">
        <v>2.5499999999999998E-2</v>
      </c>
      <c r="AH38">
        <v>2.5999999999999999E-3</v>
      </c>
      <c r="AI38">
        <v>1.9E-3</v>
      </c>
      <c r="AJ38">
        <v>1E-4</v>
      </c>
      <c r="AK38">
        <v>1.2999999999999999E-3</v>
      </c>
      <c r="AL38">
        <v>5.0000000000000001E-4</v>
      </c>
      <c r="AM38">
        <v>4.0000000000000002E-4</v>
      </c>
      <c r="AN38">
        <v>1.02</v>
      </c>
      <c r="AO38">
        <v>1.01</v>
      </c>
      <c r="AP38">
        <v>1</v>
      </c>
      <c r="AQ38">
        <v>2.9999999999999997E-4</v>
      </c>
      <c r="AR38">
        <v>-2.3999999999999998E-3</v>
      </c>
      <c r="AS38">
        <v>1.4800000000000001E-2</v>
      </c>
      <c r="AT38">
        <v>-2.0000000000000001E-4</v>
      </c>
      <c r="AU38">
        <v>2.0000000000000001E-4</v>
      </c>
      <c r="AV38">
        <v>0</v>
      </c>
      <c r="AW38">
        <v>-1.26E-2</v>
      </c>
      <c r="AX38">
        <v>2.0000000000000001E-4</v>
      </c>
      <c r="AY38">
        <v>2.0000000000000001E-4</v>
      </c>
      <c r="AZ38">
        <v>-1E-4</v>
      </c>
      <c r="BA38">
        <v>2.0000000000000001E-4</v>
      </c>
      <c r="BB38">
        <v>-8.0000000000000004E-4</v>
      </c>
      <c r="BC38">
        <v>3.4000000000000002E-2</v>
      </c>
      <c r="BD38">
        <v>1.03E-2</v>
      </c>
      <c r="BE38">
        <v>-3.8E-3</v>
      </c>
      <c r="BF38">
        <v>-2.9999999999999997E-4</v>
      </c>
      <c r="BG38">
        <v>4.4999999999999998E-2</v>
      </c>
      <c r="BH38">
        <v>-1.12E-2</v>
      </c>
      <c r="BI38">
        <v>-2.0000000000000001E-4</v>
      </c>
      <c r="BJ38">
        <v>8.0000000000000004E-4</v>
      </c>
      <c r="BK38">
        <v>-6.8999999999999999E-3</v>
      </c>
      <c r="BL38">
        <v>-3.8999999999999998E-3</v>
      </c>
      <c r="BM38">
        <v>0.12039999999999999</v>
      </c>
      <c r="BN38">
        <v>2.5499999999999998E-2</v>
      </c>
      <c r="BO38">
        <v>2.5999999999999999E-3</v>
      </c>
      <c r="BP38">
        <v>1E-4</v>
      </c>
      <c r="BQ38">
        <v>1.2999999999999999E-3</v>
      </c>
      <c r="BR38">
        <v>5.0000000000000001E-4</v>
      </c>
      <c r="BS38">
        <v>4.0000000000000002E-4</v>
      </c>
    </row>
    <row r="39" spans="1:71" x14ac:dyDescent="0.4">
      <c r="A39" s="1" t="s">
        <v>133</v>
      </c>
      <c r="B39" s="1" t="s">
        <v>119</v>
      </c>
      <c r="C39" s="2">
        <v>45530.480983796297</v>
      </c>
      <c r="J39">
        <v>-2.0000000000000001E-4</v>
      </c>
      <c r="K39">
        <v>-2.2000000000000001E-3</v>
      </c>
      <c r="L39">
        <v>3.5000000000000001E-3</v>
      </c>
      <c r="M39">
        <v>2.0000000000000001E-4</v>
      </c>
      <c r="N39">
        <v>0</v>
      </c>
      <c r="O39">
        <v>-1E-4</v>
      </c>
      <c r="P39">
        <v>-1.8700000000000001E-2</v>
      </c>
      <c r="Q39">
        <v>0</v>
      </c>
      <c r="R39">
        <v>4.0000000000000002E-4</v>
      </c>
      <c r="S39">
        <v>-2.9999999999999997E-4</v>
      </c>
      <c r="T39">
        <v>5.0000000000000001E-4</v>
      </c>
      <c r="U39">
        <v>5.0000000000000001E-4</v>
      </c>
      <c r="V39">
        <v>3.3599999999999998E-2</v>
      </c>
      <c r="W39">
        <v>5.4000000000000003E-3</v>
      </c>
      <c r="X39">
        <v>-2.5999999999999999E-3</v>
      </c>
      <c r="Y39">
        <v>0</v>
      </c>
      <c r="Z39">
        <v>1.32E-2</v>
      </c>
      <c r="AA39">
        <v>-9.4999999999999998E-3</v>
      </c>
      <c r="AB39">
        <v>0</v>
      </c>
      <c r="AC39">
        <v>6.1999999999999998E-3</v>
      </c>
      <c r="AD39">
        <v>-7.9000000000000008E-3</v>
      </c>
      <c r="AE39">
        <v>-2.3999999999999998E-3</v>
      </c>
      <c r="AF39">
        <v>0.1179</v>
      </c>
      <c r="AG39">
        <v>1.6400000000000001E-2</v>
      </c>
      <c r="AH39">
        <v>8.0000000000000004E-4</v>
      </c>
      <c r="AI39">
        <v>-4.0000000000000002E-4</v>
      </c>
      <c r="AJ39">
        <v>0</v>
      </c>
      <c r="AK39">
        <v>4.0000000000000002E-4</v>
      </c>
      <c r="AL39">
        <v>-1E-4</v>
      </c>
      <c r="AM39">
        <v>0</v>
      </c>
      <c r="AN39">
        <v>1.02</v>
      </c>
      <c r="AO39">
        <v>0.99</v>
      </c>
      <c r="AP39">
        <v>0.99</v>
      </c>
      <c r="AQ39">
        <v>-2.0000000000000001E-4</v>
      </c>
      <c r="AR39">
        <v>-2.2000000000000001E-3</v>
      </c>
      <c r="AS39">
        <v>3.5000000000000001E-3</v>
      </c>
      <c r="AT39">
        <v>2.0000000000000001E-4</v>
      </c>
      <c r="AU39">
        <v>0</v>
      </c>
      <c r="AV39">
        <v>-1E-4</v>
      </c>
      <c r="AW39">
        <v>-1.8700000000000001E-2</v>
      </c>
      <c r="AX39">
        <v>0</v>
      </c>
      <c r="AY39">
        <v>4.0000000000000002E-4</v>
      </c>
      <c r="AZ39">
        <v>-2.9999999999999997E-4</v>
      </c>
      <c r="BA39">
        <v>5.0000000000000001E-4</v>
      </c>
      <c r="BB39">
        <v>5.0000000000000001E-4</v>
      </c>
      <c r="BC39">
        <v>3.3599999999999998E-2</v>
      </c>
      <c r="BD39">
        <v>5.4000000000000003E-3</v>
      </c>
      <c r="BE39">
        <v>-2.5999999999999999E-3</v>
      </c>
      <c r="BF39">
        <v>0</v>
      </c>
      <c r="BG39">
        <v>1.32E-2</v>
      </c>
      <c r="BH39">
        <v>-9.4999999999999998E-3</v>
      </c>
      <c r="BI39">
        <v>0</v>
      </c>
      <c r="BJ39">
        <v>6.1999999999999998E-3</v>
      </c>
      <c r="BK39">
        <v>-7.9000000000000008E-3</v>
      </c>
      <c r="BL39">
        <v>-2.3999999999999998E-3</v>
      </c>
      <c r="BM39">
        <v>0.1179</v>
      </c>
      <c r="BN39">
        <v>1.6400000000000001E-2</v>
      </c>
      <c r="BO39">
        <v>8.0000000000000004E-4</v>
      </c>
      <c r="BP39">
        <v>0</v>
      </c>
      <c r="BQ39">
        <v>4.0000000000000002E-4</v>
      </c>
      <c r="BR39">
        <v>-1E-4</v>
      </c>
      <c r="BS39">
        <v>0</v>
      </c>
    </row>
    <row r="40" spans="1:71" x14ac:dyDescent="0.4">
      <c r="A40" s="1" t="s">
        <v>134</v>
      </c>
      <c r="B40" s="1" t="s">
        <v>119</v>
      </c>
      <c r="C40" s="2">
        <v>45530.482731481483</v>
      </c>
      <c r="J40">
        <v>0.47720000000000001</v>
      </c>
      <c r="K40">
        <v>0.47649999999999998</v>
      </c>
      <c r="L40">
        <v>0.47110000000000002</v>
      </c>
      <c r="M40">
        <v>0.47460000000000002</v>
      </c>
      <c r="N40">
        <v>0.46800000000000003</v>
      </c>
      <c r="O40">
        <v>0.47549999999999998</v>
      </c>
      <c r="P40">
        <v>0.4793</v>
      </c>
      <c r="Q40">
        <v>0.47749999999999998</v>
      </c>
      <c r="R40">
        <v>0.47960000000000003</v>
      </c>
      <c r="S40">
        <v>0.4819</v>
      </c>
      <c r="T40">
        <v>0.45279999999999998</v>
      </c>
      <c r="U40">
        <v>0.4854</v>
      </c>
      <c r="V40">
        <v>0.47170000000000001</v>
      </c>
      <c r="W40">
        <v>0.48330000000000001</v>
      </c>
      <c r="X40">
        <v>0.46579999999999999</v>
      </c>
      <c r="Y40">
        <v>0.48720000000000002</v>
      </c>
      <c r="Z40">
        <v>0.44950000000000001</v>
      </c>
      <c r="AA40">
        <v>0.47570000000000001</v>
      </c>
      <c r="AB40">
        <v>0.47970000000000002</v>
      </c>
      <c r="AC40">
        <v>0.47599999999999998</v>
      </c>
      <c r="AD40">
        <v>0.47710000000000002</v>
      </c>
      <c r="AE40">
        <v>0.4627</v>
      </c>
      <c r="AF40">
        <v>0.46739999999999998</v>
      </c>
      <c r="AG40">
        <v>0.46949999999999997</v>
      </c>
      <c r="AH40">
        <v>0.45710000000000001</v>
      </c>
      <c r="AI40">
        <v>0.47089999999999999</v>
      </c>
      <c r="AJ40">
        <v>0.48480000000000001</v>
      </c>
      <c r="AK40">
        <v>0.47560000000000002</v>
      </c>
      <c r="AL40">
        <v>0.4748</v>
      </c>
      <c r="AM40">
        <v>0.47060000000000002</v>
      </c>
      <c r="AN40">
        <v>1.02</v>
      </c>
      <c r="AO40">
        <v>1</v>
      </c>
      <c r="AP40">
        <v>1</v>
      </c>
      <c r="AQ40">
        <v>0.47710000000000002</v>
      </c>
      <c r="AR40">
        <v>0.47649999999999998</v>
      </c>
      <c r="AS40">
        <v>0.47110000000000002</v>
      </c>
      <c r="AT40">
        <v>0.47460000000000002</v>
      </c>
      <c r="AU40">
        <v>0.46800000000000003</v>
      </c>
      <c r="AV40">
        <v>0.47549999999999998</v>
      </c>
      <c r="AW40">
        <v>0.4793</v>
      </c>
      <c r="AX40">
        <v>0.47749999999999998</v>
      </c>
      <c r="AY40">
        <v>0.47960000000000003</v>
      </c>
      <c r="AZ40">
        <v>0.48180000000000001</v>
      </c>
      <c r="BA40">
        <v>0.45279999999999998</v>
      </c>
      <c r="BB40">
        <v>0.4854</v>
      </c>
      <c r="BC40">
        <v>0.47170000000000001</v>
      </c>
      <c r="BD40">
        <v>0.48330000000000001</v>
      </c>
      <c r="BE40">
        <v>0.4657</v>
      </c>
      <c r="BF40">
        <v>0.48720000000000002</v>
      </c>
      <c r="BG40" t="s">
        <v>135</v>
      </c>
      <c r="BH40">
        <v>0.47570000000000001</v>
      </c>
      <c r="BI40">
        <v>0.47970000000000002</v>
      </c>
      <c r="BJ40">
        <v>0.47599999999999998</v>
      </c>
      <c r="BK40">
        <v>0.47699999999999998</v>
      </c>
      <c r="BL40">
        <v>0.46010000000000001</v>
      </c>
      <c r="BM40">
        <v>0.46739999999999998</v>
      </c>
      <c r="BN40">
        <v>0.46920000000000001</v>
      </c>
      <c r="BO40">
        <v>0.45689999999999997</v>
      </c>
      <c r="BP40">
        <v>0.48480000000000001</v>
      </c>
      <c r="BQ40">
        <v>0.47560000000000002</v>
      </c>
      <c r="BR40">
        <v>0.47439999999999999</v>
      </c>
      <c r="BS40">
        <v>0.47060000000000002</v>
      </c>
    </row>
    <row r="41" spans="1:71" x14ac:dyDescent="0.4">
      <c r="A41" s="1" t="s">
        <v>136</v>
      </c>
      <c r="B41" s="1" t="s">
        <v>119</v>
      </c>
      <c r="C41" s="2">
        <v>45530.484479166669</v>
      </c>
      <c r="J41">
        <v>0.48020000000000002</v>
      </c>
      <c r="K41">
        <v>0.47639999999999999</v>
      </c>
      <c r="L41">
        <v>0.47549999999999998</v>
      </c>
      <c r="M41">
        <v>0.47789999999999999</v>
      </c>
      <c r="N41">
        <v>0.46839999999999998</v>
      </c>
      <c r="O41">
        <v>0.47710000000000002</v>
      </c>
      <c r="P41">
        <v>0.48520000000000002</v>
      </c>
      <c r="Q41">
        <v>0.48110000000000003</v>
      </c>
      <c r="R41">
        <v>0.4829</v>
      </c>
      <c r="S41">
        <v>0.4854</v>
      </c>
      <c r="T41">
        <v>0.45629999999999998</v>
      </c>
      <c r="U41">
        <v>0.4859</v>
      </c>
      <c r="V41">
        <v>0.47589999999999999</v>
      </c>
      <c r="W41">
        <v>0.48470000000000002</v>
      </c>
      <c r="X41">
        <v>0.47020000000000001</v>
      </c>
      <c r="Y41">
        <v>0.4869</v>
      </c>
      <c r="Z41">
        <v>0.4632</v>
      </c>
      <c r="AA41">
        <v>0.48020000000000002</v>
      </c>
      <c r="AB41">
        <v>0.48230000000000001</v>
      </c>
      <c r="AC41">
        <v>0.4773</v>
      </c>
      <c r="AD41">
        <v>0.48530000000000001</v>
      </c>
      <c r="AE41">
        <v>0.46810000000000002</v>
      </c>
      <c r="AF41">
        <v>0.5161</v>
      </c>
      <c r="AG41">
        <v>0.48110000000000003</v>
      </c>
      <c r="AH41">
        <v>0.46</v>
      </c>
      <c r="AI41">
        <v>0.47599999999999998</v>
      </c>
      <c r="AJ41">
        <v>0.48559999999999998</v>
      </c>
      <c r="AK41">
        <v>0.47860000000000003</v>
      </c>
      <c r="AL41">
        <v>0.47739999999999999</v>
      </c>
      <c r="AM41">
        <v>0.47370000000000001</v>
      </c>
      <c r="AN41">
        <v>1.02</v>
      </c>
      <c r="AO41">
        <v>1</v>
      </c>
      <c r="AP41">
        <v>1</v>
      </c>
      <c r="AQ41">
        <v>0.48020000000000002</v>
      </c>
      <c r="AR41">
        <v>0.47639999999999999</v>
      </c>
      <c r="AS41">
        <v>0.47549999999999998</v>
      </c>
      <c r="AT41">
        <v>0.47789999999999999</v>
      </c>
      <c r="AU41">
        <v>0.46839999999999998</v>
      </c>
      <c r="AV41">
        <v>0.47710000000000002</v>
      </c>
      <c r="AW41">
        <v>0.48520000000000002</v>
      </c>
      <c r="AX41">
        <v>0.48110000000000003</v>
      </c>
      <c r="AY41">
        <v>0.48280000000000001</v>
      </c>
      <c r="AZ41">
        <v>0.48530000000000001</v>
      </c>
      <c r="BA41">
        <v>0.45629999999999998</v>
      </c>
      <c r="BB41">
        <v>0.4859</v>
      </c>
      <c r="BC41">
        <v>0.47589999999999999</v>
      </c>
      <c r="BD41">
        <v>0.48470000000000002</v>
      </c>
      <c r="BE41">
        <v>0.47010000000000002</v>
      </c>
      <c r="BF41">
        <v>0.4869</v>
      </c>
      <c r="BG41">
        <v>0.4632</v>
      </c>
      <c r="BH41">
        <v>0.48020000000000002</v>
      </c>
      <c r="BI41">
        <v>0.48230000000000001</v>
      </c>
      <c r="BJ41">
        <v>0.4773</v>
      </c>
      <c r="BK41">
        <v>0.48520000000000002</v>
      </c>
      <c r="BL41">
        <v>0.46550000000000002</v>
      </c>
      <c r="BM41">
        <v>0.5161</v>
      </c>
      <c r="BN41">
        <v>0.48080000000000001</v>
      </c>
      <c r="BO41">
        <v>0.45979999999999999</v>
      </c>
      <c r="BP41">
        <v>0.48559999999999998</v>
      </c>
      <c r="BQ41">
        <v>0.47860000000000003</v>
      </c>
      <c r="BR41">
        <v>0.47699999999999998</v>
      </c>
      <c r="BS41">
        <v>0.47370000000000001</v>
      </c>
    </row>
    <row r="42" spans="1:71" x14ac:dyDescent="0.4">
      <c r="A42" s="1" t="s">
        <v>137</v>
      </c>
      <c r="B42" s="1" t="s">
        <v>119</v>
      </c>
      <c r="C42" s="2">
        <v>45530.486215277779</v>
      </c>
      <c r="J42">
        <v>4.8301999999999996</v>
      </c>
      <c r="K42">
        <v>4.7689000000000004</v>
      </c>
      <c r="L42">
        <v>4.8273999999999999</v>
      </c>
      <c r="M42">
        <v>4.851</v>
      </c>
      <c r="N42">
        <v>4.7504</v>
      </c>
      <c r="O42">
        <v>4.7583000000000002</v>
      </c>
      <c r="P42">
        <v>4.8689999999999998</v>
      </c>
      <c r="Q42">
        <v>4.8472</v>
      </c>
      <c r="R42">
        <v>4.8392999999999997</v>
      </c>
      <c r="S42">
        <v>4.8510999999999997</v>
      </c>
      <c r="T42">
        <v>4.6283000000000003</v>
      </c>
      <c r="U42">
        <v>4.8281000000000001</v>
      </c>
      <c r="V42">
        <v>4.7709999999999999</v>
      </c>
      <c r="W42">
        <v>4.7915999999999999</v>
      </c>
      <c r="X42">
        <v>4.8456999999999999</v>
      </c>
      <c r="Y42">
        <v>4.8287000000000004</v>
      </c>
      <c r="Z42">
        <v>4.8803000000000001</v>
      </c>
      <c r="AA42">
        <v>4.7390999999999996</v>
      </c>
      <c r="AB42">
        <v>4.8387000000000002</v>
      </c>
      <c r="AC42">
        <v>4.8407</v>
      </c>
      <c r="AD42">
        <v>4.9318</v>
      </c>
      <c r="AE42">
        <v>4.8392999999999997</v>
      </c>
      <c r="AF42">
        <v>5.2404000000000002</v>
      </c>
      <c r="AG42">
        <v>4.8494999999999999</v>
      </c>
      <c r="AH42">
        <v>4.8689999999999998</v>
      </c>
      <c r="AI42">
        <v>4.8316999999999997</v>
      </c>
      <c r="AJ42">
        <v>4.8371000000000004</v>
      </c>
      <c r="AK42">
        <v>4.8284000000000002</v>
      </c>
      <c r="AL42">
        <v>4.8472</v>
      </c>
      <c r="AM42">
        <v>4.7968000000000002</v>
      </c>
      <c r="AN42">
        <v>1</v>
      </c>
      <c r="AO42">
        <v>1</v>
      </c>
      <c r="AP42">
        <v>0.99</v>
      </c>
      <c r="AQ42">
        <v>4.8296999999999999</v>
      </c>
      <c r="AR42">
        <v>4.7689000000000004</v>
      </c>
      <c r="AS42">
        <v>4.8273999999999999</v>
      </c>
      <c r="AT42">
        <v>4.851</v>
      </c>
      <c r="AU42">
        <v>4.7504</v>
      </c>
      <c r="AV42">
        <v>4.7583000000000002</v>
      </c>
      <c r="AW42">
        <v>4.8689999999999998</v>
      </c>
      <c r="AX42">
        <v>4.8471000000000002</v>
      </c>
      <c r="AY42">
        <v>4.8390000000000004</v>
      </c>
      <c r="AZ42">
        <v>4.8497000000000003</v>
      </c>
      <c r="BA42">
        <v>4.6283000000000003</v>
      </c>
      <c r="BB42">
        <v>4.8281000000000001</v>
      </c>
      <c r="BC42">
        <v>4.7709999999999999</v>
      </c>
      <c r="BD42">
        <v>4.7915999999999999</v>
      </c>
      <c r="BE42">
        <v>4.8449</v>
      </c>
      <c r="BF42">
        <v>4.8287000000000004</v>
      </c>
      <c r="BG42">
        <v>4.8803000000000001</v>
      </c>
      <c r="BH42">
        <v>4.7390999999999996</v>
      </c>
      <c r="BI42">
        <v>4.8387000000000002</v>
      </c>
      <c r="BJ42">
        <v>4.8406000000000002</v>
      </c>
      <c r="BK42">
        <v>4.931</v>
      </c>
      <c r="BL42">
        <v>4.8132000000000001</v>
      </c>
      <c r="BM42">
        <v>5.2404000000000002</v>
      </c>
      <c r="BN42">
        <v>4.8465999999999996</v>
      </c>
      <c r="BO42">
        <v>4.8670999999999998</v>
      </c>
      <c r="BP42">
        <v>4.8371000000000004</v>
      </c>
      <c r="BQ42">
        <v>4.8284000000000002</v>
      </c>
      <c r="BR42">
        <v>4.8428000000000004</v>
      </c>
      <c r="BS42">
        <v>4.7968000000000002</v>
      </c>
    </row>
    <row r="43" spans="1:71" x14ac:dyDescent="0.4">
      <c r="A43" s="1" t="s">
        <v>133</v>
      </c>
      <c r="B43" s="1" t="s">
        <v>119</v>
      </c>
      <c r="C43" s="2">
        <v>45530.540810185186</v>
      </c>
      <c r="J43" t="s">
        <v>74</v>
      </c>
      <c r="K43" t="s">
        <v>138</v>
      </c>
      <c r="L43" t="s">
        <v>139</v>
      </c>
      <c r="M43" t="s">
        <v>140</v>
      </c>
      <c r="N43" t="s">
        <v>141</v>
      </c>
      <c r="O43" t="s">
        <v>74</v>
      </c>
      <c r="P43" t="s">
        <v>142</v>
      </c>
      <c r="Q43" t="s">
        <v>74</v>
      </c>
      <c r="R43" t="s">
        <v>143</v>
      </c>
      <c r="S43" t="s">
        <v>144</v>
      </c>
      <c r="T43" t="s">
        <v>145</v>
      </c>
      <c r="U43" t="s">
        <v>141</v>
      </c>
      <c r="V43" t="s">
        <v>146</v>
      </c>
      <c r="W43" t="s">
        <v>147</v>
      </c>
      <c r="X43" t="s">
        <v>148</v>
      </c>
      <c r="Y43" t="s">
        <v>149</v>
      </c>
      <c r="Z43" t="s">
        <v>150</v>
      </c>
      <c r="AA43" t="s">
        <v>151</v>
      </c>
      <c r="AB43" t="s">
        <v>152</v>
      </c>
      <c r="AC43" t="s">
        <v>74</v>
      </c>
      <c r="AD43" t="s">
        <v>153</v>
      </c>
      <c r="AE43" t="s">
        <v>154</v>
      </c>
      <c r="AF43" t="s">
        <v>155</v>
      </c>
      <c r="AG43" t="s">
        <v>156</v>
      </c>
      <c r="AH43" t="s">
        <v>157</v>
      </c>
      <c r="AI43" t="s">
        <v>158</v>
      </c>
      <c r="AJ43" t="s">
        <v>74</v>
      </c>
      <c r="AK43" t="s">
        <v>141</v>
      </c>
      <c r="AL43" t="s">
        <v>141</v>
      </c>
      <c r="AM43" t="s">
        <v>74</v>
      </c>
      <c r="AN43" t="s">
        <v>75</v>
      </c>
      <c r="AO43" t="s">
        <v>75</v>
      </c>
      <c r="AP43" t="s">
        <v>79</v>
      </c>
      <c r="AQ43">
        <v>0</v>
      </c>
      <c r="AR43">
        <v>-3.3999999999999998E-3</v>
      </c>
      <c r="AS43">
        <v>7.7999999999999996E-3</v>
      </c>
      <c r="AT43">
        <v>-2E-3</v>
      </c>
      <c r="AU43">
        <v>2.9999999999999997E-4</v>
      </c>
      <c r="AV43">
        <v>0</v>
      </c>
      <c r="AW43">
        <v>-1.66E-2</v>
      </c>
      <c r="AX43">
        <v>0</v>
      </c>
      <c r="AY43">
        <v>5.9999999999999995E-4</v>
      </c>
      <c r="AZ43">
        <v>-2.0000000000000001E-4</v>
      </c>
      <c r="BA43">
        <v>1.1999999999999999E-3</v>
      </c>
      <c r="BB43">
        <v>2.9999999999999997E-4</v>
      </c>
      <c r="BC43">
        <v>2.2800000000000001E-2</v>
      </c>
      <c r="BD43">
        <v>-4.1000000000000003E-3</v>
      </c>
      <c r="BE43">
        <v>-4.8999999999999998E-3</v>
      </c>
      <c r="BF43">
        <v>-1E-4</v>
      </c>
      <c r="BG43">
        <v>2.0899999999999998E-2</v>
      </c>
      <c r="BH43">
        <v>-1.7899999999999999E-2</v>
      </c>
      <c r="BI43">
        <v>-8.0000000000000004E-4</v>
      </c>
      <c r="BJ43">
        <v>0</v>
      </c>
      <c r="BK43">
        <v>-7.4000000000000003E-3</v>
      </c>
      <c r="BL43">
        <v>-6.1000000000000004E-3</v>
      </c>
      <c r="BM43">
        <v>0.16300000000000001</v>
      </c>
      <c r="BN43">
        <v>1.41E-2</v>
      </c>
      <c r="BO43">
        <v>2.5000000000000001E-3</v>
      </c>
      <c r="BP43">
        <v>0</v>
      </c>
      <c r="BQ43">
        <v>2.9999999999999997E-4</v>
      </c>
      <c r="BR43">
        <v>2.9999999999999997E-4</v>
      </c>
      <c r="BS43">
        <v>0</v>
      </c>
    </row>
    <row r="44" spans="1:71" x14ac:dyDescent="0.4">
      <c r="A44" s="1" t="s">
        <v>120</v>
      </c>
      <c r="B44" s="1" t="s">
        <v>119</v>
      </c>
      <c r="C44" s="2">
        <v>45530.563391203701</v>
      </c>
      <c r="J44" t="s">
        <v>74</v>
      </c>
      <c r="K44" t="s">
        <v>144</v>
      </c>
      <c r="L44" t="s">
        <v>196</v>
      </c>
      <c r="M44" t="s">
        <v>197</v>
      </c>
      <c r="N44" t="s">
        <v>163</v>
      </c>
      <c r="O44" t="s">
        <v>149</v>
      </c>
      <c r="P44" t="s">
        <v>198</v>
      </c>
      <c r="Q44" t="s">
        <v>149</v>
      </c>
      <c r="R44" t="s">
        <v>160</v>
      </c>
      <c r="S44" t="s">
        <v>199</v>
      </c>
      <c r="T44" t="s">
        <v>141</v>
      </c>
      <c r="U44" t="s">
        <v>200</v>
      </c>
      <c r="V44" t="s">
        <v>201</v>
      </c>
      <c r="W44" t="s">
        <v>145</v>
      </c>
      <c r="X44" t="s">
        <v>202</v>
      </c>
      <c r="Y44" t="s">
        <v>74</v>
      </c>
      <c r="Z44" t="s">
        <v>193</v>
      </c>
      <c r="AA44" t="s">
        <v>203</v>
      </c>
      <c r="AB44" t="s">
        <v>204</v>
      </c>
      <c r="AC44" t="s">
        <v>145</v>
      </c>
      <c r="AD44" t="s">
        <v>205</v>
      </c>
      <c r="AE44" t="s">
        <v>206</v>
      </c>
      <c r="AF44" t="s">
        <v>207</v>
      </c>
      <c r="AG44" t="s">
        <v>208</v>
      </c>
      <c r="AH44" t="s">
        <v>143</v>
      </c>
      <c r="AI44" t="s">
        <v>209</v>
      </c>
      <c r="AJ44" t="s">
        <v>74</v>
      </c>
      <c r="AK44" t="s">
        <v>74</v>
      </c>
      <c r="AL44" t="s">
        <v>149</v>
      </c>
      <c r="AM44" t="s">
        <v>141</v>
      </c>
      <c r="AN44" t="s">
        <v>115</v>
      </c>
      <c r="AO44" t="s">
        <v>82</v>
      </c>
      <c r="AP44" t="s">
        <v>75</v>
      </c>
      <c r="AQ44">
        <v>0</v>
      </c>
      <c r="AR44">
        <v>-2.0000000000000001E-4</v>
      </c>
      <c r="AS44">
        <v>2E-3</v>
      </c>
      <c r="AT44">
        <v>-2.8999999999999998E-3</v>
      </c>
      <c r="AU44">
        <v>1E-4</v>
      </c>
      <c r="AV44">
        <v>-1E-4</v>
      </c>
      <c r="AW44">
        <v>-1.6400000000000001E-2</v>
      </c>
      <c r="AX44">
        <v>-1E-4</v>
      </c>
      <c r="AY44">
        <v>2.0000000000000001E-4</v>
      </c>
      <c r="AZ44">
        <v>-4.0000000000000002E-4</v>
      </c>
      <c r="BA44">
        <v>2.9999999999999997E-4</v>
      </c>
      <c r="BB44">
        <v>2.7000000000000001E-3</v>
      </c>
      <c r="BC44">
        <v>3.6700000000000003E-2</v>
      </c>
      <c r="BD44">
        <v>1.1999999999999999E-3</v>
      </c>
      <c r="BE44">
        <v>-6.8999999999999999E-3</v>
      </c>
      <c r="BF44">
        <v>0</v>
      </c>
      <c r="BG44">
        <v>4.4999999999999997E-3</v>
      </c>
      <c r="BH44">
        <v>-1.37E-2</v>
      </c>
      <c r="BI44">
        <v>-1.2999999999999999E-3</v>
      </c>
      <c r="BJ44">
        <v>1.1999999999999999E-3</v>
      </c>
      <c r="BK44">
        <v>-1.12E-2</v>
      </c>
      <c r="BL44">
        <v>-5.7000000000000002E-3</v>
      </c>
      <c r="BM44">
        <v>0.106</v>
      </c>
      <c r="BN44">
        <v>6.7999999999999996E-3</v>
      </c>
      <c r="BO44">
        <v>5.9999999999999995E-4</v>
      </c>
      <c r="BP44">
        <v>0</v>
      </c>
      <c r="BQ44">
        <v>0</v>
      </c>
      <c r="BR44">
        <v>-1E-4</v>
      </c>
      <c r="BS44">
        <v>2.9999999999999997E-4</v>
      </c>
    </row>
    <row r="45" spans="1:71" x14ac:dyDescent="0.4">
      <c r="A45" s="1" t="s">
        <v>137</v>
      </c>
      <c r="B45" s="1" t="s">
        <v>119</v>
      </c>
      <c r="C45" s="2">
        <v>45530.565127314818</v>
      </c>
      <c r="J45" t="s">
        <v>210</v>
      </c>
      <c r="K45" t="s">
        <v>211</v>
      </c>
      <c r="L45" t="s">
        <v>212</v>
      </c>
      <c r="M45" t="s">
        <v>213</v>
      </c>
      <c r="N45" t="s">
        <v>214</v>
      </c>
      <c r="O45" t="s">
        <v>215</v>
      </c>
      <c r="P45" t="s">
        <v>216</v>
      </c>
      <c r="Q45" t="s">
        <v>217</v>
      </c>
      <c r="R45" t="s">
        <v>218</v>
      </c>
      <c r="S45" t="s">
        <v>219</v>
      </c>
      <c r="T45" t="s">
        <v>220</v>
      </c>
      <c r="U45" t="s">
        <v>159</v>
      </c>
      <c r="V45" t="s">
        <v>221</v>
      </c>
      <c r="W45" t="s">
        <v>222</v>
      </c>
      <c r="X45" t="s">
        <v>223</v>
      </c>
      <c r="Y45" t="s">
        <v>224</v>
      </c>
      <c r="Z45" t="s">
        <v>225</v>
      </c>
      <c r="AA45" t="s">
        <v>226</v>
      </c>
      <c r="AB45" t="s">
        <v>227</v>
      </c>
      <c r="AC45" t="s">
        <v>228</v>
      </c>
      <c r="AD45" t="s">
        <v>229</v>
      </c>
      <c r="AE45" t="s">
        <v>230</v>
      </c>
      <c r="AF45" t="s">
        <v>231</v>
      </c>
      <c r="AG45" t="s">
        <v>232</v>
      </c>
      <c r="AH45" t="s">
        <v>233</v>
      </c>
      <c r="AI45" t="s">
        <v>234</v>
      </c>
      <c r="AJ45" t="s">
        <v>235</v>
      </c>
      <c r="AK45" t="s">
        <v>236</v>
      </c>
      <c r="AL45" t="s">
        <v>237</v>
      </c>
      <c r="AM45" t="s">
        <v>238</v>
      </c>
      <c r="AN45" t="s">
        <v>75</v>
      </c>
      <c r="AO45" t="s">
        <v>82</v>
      </c>
      <c r="AP45" t="s">
        <v>82</v>
      </c>
      <c r="AQ45">
        <v>4.8994999999999997</v>
      </c>
      <c r="AR45">
        <v>4.8202999999999996</v>
      </c>
      <c r="AS45">
        <v>4.9130000000000003</v>
      </c>
      <c r="AT45">
        <v>4.9189999999999996</v>
      </c>
      <c r="AU45">
        <v>4.8207000000000004</v>
      </c>
      <c r="AV45">
        <v>4.8350999999999997</v>
      </c>
      <c r="AW45">
        <v>4.9358000000000004</v>
      </c>
      <c r="AX45">
        <v>4.9237000000000002</v>
      </c>
      <c r="AY45">
        <v>4.9112999999999998</v>
      </c>
      <c r="AZ45">
        <v>4.9276</v>
      </c>
      <c r="BA45">
        <v>4.6910999999999996</v>
      </c>
      <c r="BB45">
        <v>4.8875000000000002</v>
      </c>
      <c r="BC45">
        <v>4.8502000000000001</v>
      </c>
      <c r="BD45">
        <v>4.8758999999999997</v>
      </c>
      <c r="BE45">
        <v>4.9184000000000001</v>
      </c>
      <c r="BF45">
        <v>4.8757000000000001</v>
      </c>
      <c r="BG45">
        <v>4.9347000000000003</v>
      </c>
      <c r="BH45">
        <v>4.8116000000000003</v>
      </c>
      <c r="BI45">
        <v>4.9184999999999999</v>
      </c>
      <c r="BJ45">
        <v>5.09</v>
      </c>
      <c r="BK45">
        <v>5.0058999999999996</v>
      </c>
      <c r="BL45">
        <v>4.9393000000000002</v>
      </c>
      <c r="BM45">
        <v>5.2679</v>
      </c>
      <c r="BN45">
        <v>4.9301000000000004</v>
      </c>
      <c r="BO45">
        <v>4.8930999999999996</v>
      </c>
      <c r="BP45">
        <v>4.9048999999999996</v>
      </c>
      <c r="BQ45">
        <v>4.8981000000000003</v>
      </c>
      <c r="BR45">
        <v>4.9160000000000004</v>
      </c>
      <c r="BS45">
        <v>4.9039000000000001</v>
      </c>
    </row>
    <row r="46" spans="1:71" x14ac:dyDescent="0.4">
      <c r="A46" s="1" t="s">
        <v>133</v>
      </c>
      <c r="B46" s="1" t="s">
        <v>119</v>
      </c>
      <c r="C46" s="2">
        <v>45530.566851851851</v>
      </c>
      <c r="J46" t="s">
        <v>74</v>
      </c>
      <c r="K46" t="s">
        <v>239</v>
      </c>
      <c r="L46" t="s">
        <v>183</v>
      </c>
      <c r="M46" t="s">
        <v>240</v>
      </c>
      <c r="N46" t="s">
        <v>160</v>
      </c>
      <c r="O46" t="s">
        <v>149</v>
      </c>
      <c r="P46" t="s">
        <v>241</v>
      </c>
      <c r="Q46" t="s">
        <v>163</v>
      </c>
      <c r="R46" t="s">
        <v>182</v>
      </c>
      <c r="S46" t="s">
        <v>163</v>
      </c>
      <c r="T46" t="s">
        <v>182</v>
      </c>
      <c r="U46" t="s">
        <v>158</v>
      </c>
      <c r="V46" t="s">
        <v>242</v>
      </c>
      <c r="W46" t="s">
        <v>243</v>
      </c>
      <c r="X46" t="s">
        <v>244</v>
      </c>
      <c r="Y46" t="s">
        <v>74</v>
      </c>
      <c r="Z46" t="s">
        <v>245</v>
      </c>
      <c r="AA46" t="s">
        <v>246</v>
      </c>
      <c r="AB46" t="s">
        <v>152</v>
      </c>
      <c r="AC46" t="s">
        <v>247</v>
      </c>
      <c r="AD46" t="s">
        <v>248</v>
      </c>
      <c r="AE46" t="s">
        <v>249</v>
      </c>
      <c r="AF46" t="s">
        <v>250</v>
      </c>
      <c r="AG46" t="s">
        <v>251</v>
      </c>
      <c r="AH46" t="s">
        <v>196</v>
      </c>
      <c r="AI46" t="s">
        <v>252</v>
      </c>
      <c r="AJ46" t="s">
        <v>163</v>
      </c>
      <c r="AK46" t="s">
        <v>165</v>
      </c>
      <c r="AL46" t="s">
        <v>143</v>
      </c>
      <c r="AM46" t="s">
        <v>74</v>
      </c>
      <c r="AN46" t="s">
        <v>79</v>
      </c>
      <c r="AO46" t="s">
        <v>82</v>
      </c>
      <c r="AP46" t="s">
        <v>82</v>
      </c>
      <c r="AQ46">
        <v>0</v>
      </c>
      <c r="AR46">
        <v>-4.0000000000000001E-3</v>
      </c>
      <c r="AS46">
        <v>1.4999999999999999E-2</v>
      </c>
      <c r="AT46">
        <v>-1.6999999999999999E-3</v>
      </c>
      <c r="AU46">
        <v>2.0000000000000001E-4</v>
      </c>
      <c r="AV46">
        <v>-1E-4</v>
      </c>
      <c r="AW46">
        <v>-1.52E-2</v>
      </c>
      <c r="AX46">
        <v>1E-4</v>
      </c>
      <c r="AY46">
        <v>4.0000000000000002E-4</v>
      </c>
      <c r="AZ46">
        <v>1E-4</v>
      </c>
      <c r="BA46">
        <v>4.0000000000000002E-4</v>
      </c>
      <c r="BB46">
        <v>1.1000000000000001E-3</v>
      </c>
      <c r="BC46">
        <v>2.81E-2</v>
      </c>
      <c r="BD46">
        <v>7.9000000000000008E-3</v>
      </c>
      <c r="BE46">
        <v>-5.3E-3</v>
      </c>
      <c r="BF46">
        <v>0</v>
      </c>
      <c r="BG46">
        <v>5.1400000000000001E-2</v>
      </c>
      <c r="BH46">
        <v>-1.5299999999999999E-2</v>
      </c>
      <c r="BI46">
        <v>-8.0000000000000004E-4</v>
      </c>
      <c r="BJ46">
        <v>4.5999999999999999E-3</v>
      </c>
      <c r="BK46">
        <v>-9.1000000000000004E-3</v>
      </c>
      <c r="BL46">
        <v>-6.7000000000000002E-3</v>
      </c>
      <c r="BM46">
        <v>0.1845</v>
      </c>
      <c r="BN46">
        <v>3.1600000000000003E-2</v>
      </c>
      <c r="BO46">
        <v>2E-3</v>
      </c>
      <c r="BP46">
        <v>1E-4</v>
      </c>
      <c r="BQ46">
        <v>1.5E-3</v>
      </c>
      <c r="BR46">
        <v>5.9999999999999995E-4</v>
      </c>
      <c r="BS46">
        <v>0</v>
      </c>
    </row>
    <row r="47" spans="1:71" x14ac:dyDescent="0.4">
      <c r="A47" s="1" t="s">
        <v>253</v>
      </c>
      <c r="B47" s="1" t="s">
        <v>166</v>
      </c>
      <c r="C47" s="2">
        <v>45530.568599537037</v>
      </c>
      <c r="J47" t="s">
        <v>74</v>
      </c>
      <c r="K47" t="s">
        <v>190</v>
      </c>
      <c r="L47" t="s">
        <v>179</v>
      </c>
      <c r="M47" t="s">
        <v>254</v>
      </c>
      <c r="N47" t="s">
        <v>160</v>
      </c>
      <c r="O47" t="s">
        <v>149</v>
      </c>
      <c r="P47" t="s">
        <v>249</v>
      </c>
      <c r="Q47" t="s">
        <v>160</v>
      </c>
      <c r="R47" t="s">
        <v>182</v>
      </c>
      <c r="S47" t="s">
        <v>149</v>
      </c>
      <c r="T47" t="s">
        <v>158</v>
      </c>
      <c r="U47" t="s">
        <v>173</v>
      </c>
      <c r="V47" t="s">
        <v>255</v>
      </c>
      <c r="W47" t="s">
        <v>206</v>
      </c>
      <c r="X47" t="s">
        <v>209</v>
      </c>
      <c r="Y47" t="s">
        <v>149</v>
      </c>
      <c r="Z47" t="s">
        <v>256</v>
      </c>
      <c r="AA47" t="s">
        <v>257</v>
      </c>
      <c r="AB47" t="s">
        <v>187</v>
      </c>
      <c r="AC47" t="s">
        <v>181</v>
      </c>
      <c r="AD47" t="s">
        <v>249</v>
      </c>
      <c r="AE47" t="s">
        <v>161</v>
      </c>
      <c r="AF47" t="s">
        <v>258</v>
      </c>
      <c r="AG47" t="s">
        <v>259</v>
      </c>
      <c r="AH47" t="s">
        <v>185</v>
      </c>
      <c r="AI47" t="s">
        <v>260</v>
      </c>
      <c r="AJ47" t="s">
        <v>74</v>
      </c>
      <c r="AK47" t="s">
        <v>261</v>
      </c>
      <c r="AL47" t="s">
        <v>143</v>
      </c>
      <c r="AM47" t="s">
        <v>243</v>
      </c>
      <c r="AN47" t="s">
        <v>87</v>
      </c>
      <c r="AO47" t="s">
        <v>91</v>
      </c>
      <c r="AP47" t="s">
        <v>87</v>
      </c>
      <c r="AQ47">
        <v>0</v>
      </c>
      <c r="AR47">
        <v>3.0999999999999999E-3</v>
      </c>
      <c r="AS47">
        <v>6.4999999999999997E-3</v>
      </c>
      <c r="AT47">
        <v>2.0999999999999999E-3</v>
      </c>
      <c r="AU47">
        <v>2.0000000000000001E-4</v>
      </c>
      <c r="AV47">
        <v>-1E-4</v>
      </c>
      <c r="AW47">
        <v>-6.7000000000000002E-3</v>
      </c>
      <c r="AX47">
        <v>2.0000000000000001E-4</v>
      </c>
      <c r="AY47">
        <v>4.0000000000000002E-4</v>
      </c>
      <c r="AZ47">
        <v>-1E-4</v>
      </c>
      <c r="BA47">
        <v>1.1000000000000001E-3</v>
      </c>
      <c r="BB47">
        <v>9.1000000000000004E-3</v>
      </c>
      <c r="BC47">
        <v>4.1300000000000003E-2</v>
      </c>
      <c r="BD47">
        <v>-5.7000000000000002E-3</v>
      </c>
      <c r="BE47">
        <v>-1.6000000000000001E-3</v>
      </c>
      <c r="BF47">
        <v>-1E-4</v>
      </c>
      <c r="BG47">
        <v>2.0500000000000001E-2</v>
      </c>
      <c r="BH47">
        <v>1.89E-2</v>
      </c>
      <c r="BI47">
        <v>1.4E-3</v>
      </c>
      <c r="BJ47">
        <v>6.0000000000000001E-3</v>
      </c>
      <c r="BK47">
        <v>-6.7000000000000002E-3</v>
      </c>
      <c r="BL47">
        <v>1.5599999999999999E-2</v>
      </c>
      <c r="BM47">
        <v>0.15640000000000001</v>
      </c>
      <c r="BN47">
        <v>1.67E-2</v>
      </c>
      <c r="BO47">
        <v>5.3E-3</v>
      </c>
      <c r="BP47">
        <v>0</v>
      </c>
      <c r="BQ47">
        <v>1E-3</v>
      </c>
      <c r="BR47">
        <v>5.9999999999999995E-4</v>
      </c>
      <c r="BS47">
        <v>7.9000000000000008E-3</v>
      </c>
    </row>
    <row r="48" spans="1:71" x14ac:dyDescent="0.4">
      <c r="A48" s="1" t="s">
        <v>262</v>
      </c>
      <c r="B48" s="1" t="s">
        <v>166</v>
      </c>
      <c r="C48" s="2">
        <v>45530.570347222223</v>
      </c>
      <c r="J48" t="s">
        <v>263</v>
      </c>
      <c r="K48" t="s">
        <v>264</v>
      </c>
      <c r="L48" t="s">
        <v>265</v>
      </c>
      <c r="M48" t="s">
        <v>266</v>
      </c>
      <c r="N48" t="s">
        <v>267</v>
      </c>
      <c r="O48" t="s">
        <v>268</v>
      </c>
      <c r="P48" t="s">
        <v>269</v>
      </c>
      <c r="Q48" t="s">
        <v>195</v>
      </c>
      <c r="R48" t="s">
        <v>270</v>
      </c>
      <c r="S48" t="s">
        <v>271</v>
      </c>
      <c r="T48" t="s">
        <v>272</v>
      </c>
      <c r="U48" t="s">
        <v>273</v>
      </c>
      <c r="V48" t="s">
        <v>274</v>
      </c>
      <c r="W48" t="s">
        <v>275</v>
      </c>
      <c r="X48" t="s">
        <v>276</v>
      </c>
      <c r="Y48" t="s">
        <v>277</v>
      </c>
      <c r="Z48" t="s">
        <v>278</v>
      </c>
      <c r="AA48" t="s">
        <v>279</v>
      </c>
      <c r="AB48" t="s">
        <v>280</v>
      </c>
      <c r="AC48" t="s">
        <v>281</v>
      </c>
      <c r="AD48" t="s">
        <v>282</v>
      </c>
      <c r="AE48" t="s">
        <v>283</v>
      </c>
      <c r="AF48" t="s">
        <v>284</v>
      </c>
      <c r="AG48" t="s">
        <v>285</v>
      </c>
      <c r="AH48" t="s">
        <v>169</v>
      </c>
      <c r="AI48" t="s">
        <v>277</v>
      </c>
      <c r="AJ48" t="s">
        <v>286</v>
      </c>
      <c r="AK48" t="s">
        <v>287</v>
      </c>
      <c r="AL48" t="s">
        <v>288</v>
      </c>
      <c r="AM48" t="s">
        <v>289</v>
      </c>
      <c r="AN48" t="s">
        <v>115</v>
      </c>
      <c r="AO48" t="s">
        <v>82</v>
      </c>
      <c r="AP48" t="s">
        <v>75</v>
      </c>
      <c r="AQ48">
        <v>9.1999999999999998E-3</v>
      </c>
      <c r="AR48">
        <v>0.47289999999999999</v>
      </c>
      <c r="AS48">
        <v>0.2374</v>
      </c>
      <c r="AT48">
        <v>4.65E-2</v>
      </c>
      <c r="AU48">
        <v>0.23599999999999999</v>
      </c>
      <c r="AV48">
        <v>4.7199999999999999E-2</v>
      </c>
      <c r="AW48">
        <v>0.47420000000000001</v>
      </c>
      <c r="AX48">
        <v>9.4899999999999998E-2</v>
      </c>
      <c r="AY48">
        <v>0.48180000000000001</v>
      </c>
      <c r="AZ48">
        <v>0.2432</v>
      </c>
      <c r="BA48">
        <v>0.22819999999999999</v>
      </c>
      <c r="BB48">
        <v>0.51649999999999996</v>
      </c>
      <c r="BC48">
        <v>0.47610000000000002</v>
      </c>
      <c r="BD48">
        <v>-7.3000000000000001E-3</v>
      </c>
      <c r="BE48">
        <v>0.4773</v>
      </c>
      <c r="BF48">
        <v>9.7299999999999998E-2</v>
      </c>
      <c r="BG48">
        <v>9.5100000000000004E-2</v>
      </c>
      <c r="BH48">
        <v>0.4844</v>
      </c>
      <c r="BI48">
        <v>0.23760000000000001</v>
      </c>
      <c r="BJ48">
        <v>0.10780000000000001</v>
      </c>
      <c r="BK48">
        <v>0.23899999999999999</v>
      </c>
      <c r="BL48">
        <v>0.2394</v>
      </c>
      <c r="BM48">
        <v>0.36270000000000002</v>
      </c>
      <c r="BN48">
        <v>0.24349999999999999</v>
      </c>
      <c r="BO48">
        <v>0.1012</v>
      </c>
      <c r="BP48">
        <v>9.7600000000000006E-2</v>
      </c>
      <c r="BQ48">
        <v>9.6600000000000005E-2</v>
      </c>
      <c r="BR48">
        <v>0.24110000000000001</v>
      </c>
      <c r="BS48">
        <v>9.4399999999999998E-2</v>
      </c>
    </row>
    <row r="49" spans="1:71" x14ac:dyDescent="0.4">
      <c r="A49" s="1" t="s">
        <v>290</v>
      </c>
      <c r="B49" s="1" t="s">
        <v>166</v>
      </c>
      <c r="C49" s="2">
        <v>45530.572083333333</v>
      </c>
      <c r="J49" t="s">
        <v>263</v>
      </c>
      <c r="K49" t="s">
        <v>291</v>
      </c>
      <c r="L49" t="s">
        <v>292</v>
      </c>
      <c r="M49" t="s">
        <v>293</v>
      </c>
      <c r="N49" t="s">
        <v>294</v>
      </c>
      <c r="O49" t="s">
        <v>295</v>
      </c>
      <c r="P49" t="s">
        <v>296</v>
      </c>
      <c r="Q49" t="s">
        <v>297</v>
      </c>
      <c r="R49" t="s">
        <v>298</v>
      </c>
      <c r="S49" t="s">
        <v>299</v>
      </c>
      <c r="T49" t="s">
        <v>300</v>
      </c>
      <c r="U49" t="s">
        <v>301</v>
      </c>
      <c r="V49" t="s">
        <v>302</v>
      </c>
      <c r="W49" t="s">
        <v>154</v>
      </c>
      <c r="X49" t="s">
        <v>303</v>
      </c>
      <c r="Y49" t="s">
        <v>192</v>
      </c>
      <c r="Z49" t="s">
        <v>304</v>
      </c>
      <c r="AA49" t="s">
        <v>305</v>
      </c>
      <c r="AB49" t="s">
        <v>265</v>
      </c>
      <c r="AC49" t="s">
        <v>306</v>
      </c>
      <c r="AD49" t="s">
        <v>267</v>
      </c>
      <c r="AE49" t="s">
        <v>307</v>
      </c>
      <c r="AF49" t="s">
        <v>308</v>
      </c>
      <c r="AG49" t="s">
        <v>309</v>
      </c>
      <c r="AH49" t="s">
        <v>310</v>
      </c>
      <c r="AI49" t="s">
        <v>311</v>
      </c>
      <c r="AJ49" t="s">
        <v>287</v>
      </c>
      <c r="AK49" t="s">
        <v>312</v>
      </c>
      <c r="AL49" t="s">
        <v>313</v>
      </c>
      <c r="AM49" t="s">
        <v>314</v>
      </c>
      <c r="AN49" t="s">
        <v>115</v>
      </c>
      <c r="AO49" t="s">
        <v>75</v>
      </c>
      <c r="AP49" t="s">
        <v>75</v>
      </c>
      <c r="AQ49">
        <v>9.1999999999999998E-3</v>
      </c>
      <c r="AR49">
        <v>0.46579999999999999</v>
      </c>
      <c r="AS49">
        <v>0.24</v>
      </c>
      <c r="AT49">
        <v>4.6600000000000003E-2</v>
      </c>
      <c r="AU49">
        <v>0.23350000000000001</v>
      </c>
      <c r="AV49">
        <v>4.6899999999999997E-2</v>
      </c>
      <c r="AW49">
        <v>0.47620000000000001</v>
      </c>
      <c r="AX49">
        <v>9.4600000000000004E-2</v>
      </c>
      <c r="AY49">
        <v>0.48060000000000003</v>
      </c>
      <c r="AZ49">
        <v>0.2427</v>
      </c>
      <c r="BA49">
        <v>0.2278</v>
      </c>
      <c r="BB49">
        <v>0.50939999999999996</v>
      </c>
      <c r="BC49">
        <v>0.4945</v>
      </c>
      <c r="BD49">
        <v>-6.1000000000000004E-3</v>
      </c>
      <c r="BE49">
        <v>0.47489999999999999</v>
      </c>
      <c r="BF49">
        <v>9.6500000000000002E-2</v>
      </c>
      <c r="BG49">
        <v>9.5299999999999996E-2</v>
      </c>
      <c r="BH49">
        <v>0.48759999999999998</v>
      </c>
      <c r="BI49">
        <v>0.2374</v>
      </c>
      <c r="BJ49">
        <v>0.1019</v>
      </c>
      <c r="BK49">
        <v>0.23599999999999999</v>
      </c>
      <c r="BL49">
        <v>0.2339</v>
      </c>
      <c r="BM49">
        <v>0.36359999999999998</v>
      </c>
      <c r="BN49">
        <v>0.24340000000000001</v>
      </c>
      <c r="BO49">
        <v>0.10150000000000001</v>
      </c>
      <c r="BP49">
        <v>9.6600000000000005E-2</v>
      </c>
      <c r="BQ49">
        <v>9.64E-2</v>
      </c>
      <c r="BR49">
        <v>0.2404</v>
      </c>
      <c r="BS49">
        <v>9.4100000000000003E-2</v>
      </c>
    </row>
    <row r="50" spans="1:71" x14ac:dyDescent="0.4">
      <c r="A50" s="1" t="s">
        <v>315</v>
      </c>
      <c r="B50" s="1" t="s">
        <v>166</v>
      </c>
      <c r="C50" s="2">
        <v>45530.573831018519</v>
      </c>
      <c r="J50" t="s">
        <v>316</v>
      </c>
      <c r="K50" t="s">
        <v>317</v>
      </c>
      <c r="L50" t="s">
        <v>318</v>
      </c>
      <c r="M50" t="s">
        <v>319</v>
      </c>
      <c r="N50" t="s">
        <v>320</v>
      </c>
      <c r="O50" t="s">
        <v>321</v>
      </c>
      <c r="P50" t="s">
        <v>322</v>
      </c>
      <c r="Q50" t="s">
        <v>323</v>
      </c>
      <c r="R50" t="s">
        <v>324</v>
      </c>
      <c r="S50" t="s">
        <v>325</v>
      </c>
      <c r="T50" t="s">
        <v>326</v>
      </c>
      <c r="U50" t="s">
        <v>327</v>
      </c>
      <c r="V50" t="s">
        <v>328</v>
      </c>
      <c r="W50" t="s">
        <v>329</v>
      </c>
      <c r="X50" t="s">
        <v>330</v>
      </c>
      <c r="Y50" t="s">
        <v>331</v>
      </c>
      <c r="Z50" t="s">
        <v>332</v>
      </c>
      <c r="AA50" t="s">
        <v>333</v>
      </c>
      <c r="AB50" t="s">
        <v>334</v>
      </c>
      <c r="AC50" t="s">
        <v>335</v>
      </c>
      <c r="AD50" t="s">
        <v>336</v>
      </c>
      <c r="AE50" t="s">
        <v>337</v>
      </c>
      <c r="AF50" t="s">
        <v>338</v>
      </c>
      <c r="AG50" t="s">
        <v>339</v>
      </c>
      <c r="AH50" t="s">
        <v>340</v>
      </c>
      <c r="AI50" t="s">
        <v>341</v>
      </c>
      <c r="AJ50" t="s">
        <v>342</v>
      </c>
      <c r="AK50" t="s">
        <v>343</v>
      </c>
      <c r="AL50" t="s">
        <v>344</v>
      </c>
      <c r="AM50" t="s">
        <v>345</v>
      </c>
      <c r="AN50" t="s">
        <v>87</v>
      </c>
      <c r="AO50" t="s">
        <v>87</v>
      </c>
      <c r="AP50" t="s">
        <v>91</v>
      </c>
      <c r="AQ50">
        <v>9.3899999999999997E-2</v>
      </c>
      <c r="AR50">
        <v>4.6620999999999997</v>
      </c>
      <c r="AS50">
        <v>2.3622999999999998</v>
      </c>
      <c r="AT50">
        <v>0.4703</v>
      </c>
      <c r="AU50">
        <v>2.3860999999999999</v>
      </c>
      <c r="AV50">
        <v>0.48459999999999998</v>
      </c>
      <c r="AW50">
        <v>4.8265000000000002</v>
      </c>
      <c r="AX50">
        <v>0.93720000000000003</v>
      </c>
      <c r="AY50">
        <v>4.8619000000000003</v>
      </c>
      <c r="AZ50">
        <v>2.4216000000000002</v>
      </c>
      <c r="BA50">
        <v>2.3492999999999999</v>
      </c>
      <c r="BB50">
        <v>4.952</v>
      </c>
      <c r="BC50">
        <v>4.8113000000000001</v>
      </c>
      <c r="BD50">
        <v>-4.7999999999999996E-3</v>
      </c>
      <c r="BE50">
        <v>4.8673000000000002</v>
      </c>
      <c r="BF50">
        <v>0.96909999999999996</v>
      </c>
      <c r="BG50">
        <v>1.0031000000000001</v>
      </c>
      <c r="BH50">
        <v>4.88</v>
      </c>
      <c r="BI50">
        <v>2.4062000000000001</v>
      </c>
      <c r="BJ50">
        <v>0.96360000000000001</v>
      </c>
      <c r="BK50">
        <v>2.4083999999999999</v>
      </c>
      <c r="BL50">
        <v>2.3048999999999999</v>
      </c>
      <c r="BM50">
        <v>2.6709999999999998</v>
      </c>
      <c r="BN50">
        <v>2.2555999999999998</v>
      </c>
      <c r="BO50">
        <v>1.1620999999999999</v>
      </c>
      <c r="BP50">
        <v>0.98129999999999995</v>
      </c>
      <c r="BQ50">
        <v>0.98370000000000002</v>
      </c>
      <c r="BR50">
        <v>2.4485999999999999</v>
      </c>
      <c r="BS50">
        <v>0.92810000000000004</v>
      </c>
    </row>
    <row r="51" spans="1:71" x14ac:dyDescent="0.4">
      <c r="A51" s="1" t="s">
        <v>346</v>
      </c>
      <c r="B51" s="1" t="s">
        <v>166</v>
      </c>
      <c r="C51" s="2">
        <v>45530.575567129628</v>
      </c>
      <c r="J51" t="s">
        <v>347</v>
      </c>
      <c r="K51" t="s">
        <v>348</v>
      </c>
      <c r="L51" t="s">
        <v>349</v>
      </c>
      <c r="M51" t="s">
        <v>350</v>
      </c>
      <c r="N51" t="s">
        <v>351</v>
      </c>
      <c r="O51" t="s">
        <v>160</v>
      </c>
      <c r="P51" t="s">
        <v>352</v>
      </c>
      <c r="Q51" t="s">
        <v>178</v>
      </c>
      <c r="R51" t="s">
        <v>172</v>
      </c>
      <c r="S51" t="s">
        <v>184</v>
      </c>
      <c r="T51" t="s">
        <v>353</v>
      </c>
      <c r="U51" t="s">
        <v>354</v>
      </c>
      <c r="V51" t="s">
        <v>355</v>
      </c>
      <c r="W51" t="s">
        <v>356</v>
      </c>
      <c r="X51" t="s">
        <v>357</v>
      </c>
      <c r="Y51" t="s">
        <v>358</v>
      </c>
      <c r="Z51" t="s">
        <v>359</v>
      </c>
      <c r="AA51" t="s">
        <v>360</v>
      </c>
      <c r="AB51" t="s">
        <v>180</v>
      </c>
      <c r="AC51" t="s">
        <v>361</v>
      </c>
      <c r="AD51" t="s">
        <v>362</v>
      </c>
      <c r="AE51" t="s">
        <v>363</v>
      </c>
      <c r="AF51" t="s">
        <v>364</v>
      </c>
      <c r="AG51" t="s">
        <v>170</v>
      </c>
      <c r="AH51" t="s">
        <v>365</v>
      </c>
      <c r="AI51" t="s">
        <v>366</v>
      </c>
      <c r="AJ51" t="s">
        <v>367</v>
      </c>
      <c r="AK51" t="s">
        <v>368</v>
      </c>
      <c r="AL51" t="s">
        <v>369</v>
      </c>
      <c r="AM51" t="s">
        <v>370</v>
      </c>
      <c r="AN51" t="s">
        <v>115</v>
      </c>
      <c r="AO51" t="s">
        <v>75</v>
      </c>
      <c r="AP51" t="s">
        <v>75</v>
      </c>
      <c r="AQ51">
        <v>3.5200000000000002E-2</v>
      </c>
      <c r="AR51">
        <v>10.735900000000001</v>
      </c>
      <c r="AS51">
        <v>1.4850000000000001</v>
      </c>
      <c r="AT51">
        <v>-7.7000000000000002E-3</v>
      </c>
      <c r="AU51">
        <v>0.43730000000000002</v>
      </c>
      <c r="AV51">
        <v>2.0000000000000001E-4</v>
      </c>
      <c r="AW51">
        <v>1.8522000000000001</v>
      </c>
      <c r="AX51">
        <v>1.0800000000000001E-2</v>
      </c>
      <c r="AY51">
        <v>-8.9999999999999998E-4</v>
      </c>
      <c r="AZ51">
        <v>1.23E-2</v>
      </c>
      <c r="BA51">
        <v>2.9998999999999998</v>
      </c>
      <c r="BB51">
        <v>35.444499999999998</v>
      </c>
      <c r="BC51">
        <v>4.2615999999999996</v>
      </c>
      <c r="BD51">
        <v>1.5100000000000001E-2</v>
      </c>
      <c r="BE51">
        <v>3.5688</v>
      </c>
      <c r="BF51">
        <v>1.6112</v>
      </c>
      <c r="BG51">
        <v>1.2500000000000001E-2</v>
      </c>
      <c r="BH51">
        <v>0.58140000000000003</v>
      </c>
      <c r="BI51">
        <v>5.8999999999999999E-3</v>
      </c>
      <c r="BJ51">
        <v>0.89970000000000006</v>
      </c>
      <c r="BK51">
        <v>5.3090000000000002</v>
      </c>
      <c r="BL51">
        <v>8.9718</v>
      </c>
      <c r="BM51">
        <v>0.12470000000000001</v>
      </c>
      <c r="BN51">
        <v>1.32E-2</v>
      </c>
      <c r="BO51">
        <v>0.23039999999999999</v>
      </c>
      <c r="BP51">
        <v>5.4899999999999997E-2</v>
      </c>
      <c r="BQ51">
        <v>0.56559999999999999</v>
      </c>
      <c r="BR51">
        <v>3.9699999999999999E-2</v>
      </c>
      <c r="BS51">
        <v>3.883</v>
      </c>
    </row>
    <row r="52" spans="1:71" x14ac:dyDescent="0.4">
      <c r="A52" s="1" t="s">
        <v>120</v>
      </c>
      <c r="B52" s="1" t="s">
        <v>119</v>
      </c>
      <c r="C52" s="2">
        <v>45530.577314814815</v>
      </c>
      <c r="J52" t="s">
        <v>199</v>
      </c>
      <c r="K52" t="s">
        <v>204</v>
      </c>
      <c r="L52" t="s">
        <v>371</v>
      </c>
      <c r="M52" t="s">
        <v>372</v>
      </c>
      <c r="N52" t="s">
        <v>163</v>
      </c>
      <c r="O52" t="s">
        <v>149</v>
      </c>
      <c r="P52" t="s">
        <v>373</v>
      </c>
      <c r="Q52" t="s">
        <v>74</v>
      </c>
      <c r="R52" t="s">
        <v>149</v>
      </c>
      <c r="S52" t="s">
        <v>172</v>
      </c>
      <c r="T52" t="s">
        <v>191</v>
      </c>
      <c r="U52" t="s">
        <v>165</v>
      </c>
      <c r="V52" t="s">
        <v>175</v>
      </c>
      <c r="W52" t="s">
        <v>177</v>
      </c>
      <c r="X52" t="s">
        <v>374</v>
      </c>
      <c r="Y52" t="s">
        <v>172</v>
      </c>
      <c r="Z52" t="s">
        <v>171</v>
      </c>
      <c r="AA52" t="s">
        <v>375</v>
      </c>
      <c r="AB52" t="s">
        <v>167</v>
      </c>
      <c r="AC52" t="s">
        <v>167</v>
      </c>
      <c r="AD52" t="s">
        <v>376</v>
      </c>
      <c r="AE52" t="s">
        <v>377</v>
      </c>
      <c r="AF52" t="s">
        <v>378</v>
      </c>
      <c r="AG52" t="s">
        <v>379</v>
      </c>
      <c r="AH52" t="s">
        <v>188</v>
      </c>
      <c r="AI52" t="s">
        <v>144</v>
      </c>
      <c r="AJ52" t="s">
        <v>74</v>
      </c>
      <c r="AK52" t="s">
        <v>163</v>
      </c>
      <c r="AL52" t="s">
        <v>182</v>
      </c>
      <c r="AM52" t="s">
        <v>160</v>
      </c>
      <c r="AN52" t="s">
        <v>79</v>
      </c>
      <c r="AO52" t="s">
        <v>82</v>
      </c>
      <c r="AP52" t="s">
        <v>75</v>
      </c>
      <c r="AQ52">
        <v>-4.0000000000000002E-4</v>
      </c>
      <c r="AR52">
        <v>-1.2999999999999999E-3</v>
      </c>
      <c r="AS52">
        <v>7.1999999999999998E-3</v>
      </c>
      <c r="AT52">
        <v>-3.0999999999999999E-3</v>
      </c>
      <c r="AU52">
        <v>1E-4</v>
      </c>
      <c r="AV52">
        <v>-1E-4</v>
      </c>
      <c r="AW52">
        <v>-1.26E-2</v>
      </c>
      <c r="AX52">
        <v>0</v>
      </c>
      <c r="AY52">
        <v>-1E-4</v>
      </c>
      <c r="AZ52">
        <v>-2.9999999999999997E-4</v>
      </c>
      <c r="BA52">
        <v>5.0000000000000001E-4</v>
      </c>
      <c r="BB52">
        <v>1.5E-3</v>
      </c>
      <c r="BC52">
        <v>3.2399999999999998E-2</v>
      </c>
      <c r="BD52">
        <v>6.3E-3</v>
      </c>
      <c r="BE52">
        <v>-5.1999999999999998E-3</v>
      </c>
      <c r="BF52">
        <v>-2.9999999999999997E-4</v>
      </c>
      <c r="BG52">
        <v>3.7000000000000002E-3</v>
      </c>
      <c r="BH52">
        <v>-1.4800000000000001E-2</v>
      </c>
      <c r="BI52">
        <v>-6.9999999999999999E-4</v>
      </c>
      <c r="BJ52">
        <v>-6.9999999999999999E-4</v>
      </c>
      <c r="BK52">
        <v>-6.6E-3</v>
      </c>
      <c r="BL52">
        <v>-3.2000000000000002E-3</v>
      </c>
      <c r="BM52">
        <v>0.1105</v>
      </c>
      <c r="BN52">
        <v>1.2800000000000001E-2</v>
      </c>
      <c r="BO52">
        <v>2.2000000000000001E-3</v>
      </c>
      <c r="BP52">
        <v>0</v>
      </c>
      <c r="BQ52">
        <v>1E-4</v>
      </c>
      <c r="BR52">
        <v>4.0000000000000002E-4</v>
      </c>
      <c r="BS52">
        <v>2.0000000000000001E-4</v>
      </c>
    </row>
    <row r="53" spans="1:71" x14ac:dyDescent="0.4">
      <c r="A53" s="1" t="s">
        <v>137</v>
      </c>
      <c r="B53" s="1" t="s">
        <v>119</v>
      </c>
      <c r="C53" s="2">
        <v>45530.579050925924</v>
      </c>
      <c r="J53" t="s">
        <v>218</v>
      </c>
      <c r="K53" t="s">
        <v>380</v>
      </c>
      <c r="L53" t="s">
        <v>381</v>
      </c>
      <c r="M53" t="s">
        <v>382</v>
      </c>
      <c r="N53" t="s">
        <v>383</v>
      </c>
      <c r="O53" t="s">
        <v>384</v>
      </c>
      <c r="P53" t="s">
        <v>385</v>
      </c>
      <c r="Q53" t="s">
        <v>386</v>
      </c>
      <c r="R53" t="s">
        <v>387</v>
      </c>
      <c r="S53" t="s">
        <v>388</v>
      </c>
      <c r="T53" t="s">
        <v>389</v>
      </c>
      <c r="U53" t="s">
        <v>390</v>
      </c>
      <c r="V53" t="s">
        <v>391</v>
      </c>
      <c r="W53" t="s">
        <v>392</v>
      </c>
      <c r="X53" t="s">
        <v>386</v>
      </c>
      <c r="Y53" t="s">
        <v>393</v>
      </c>
      <c r="Z53" t="s">
        <v>394</v>
      </c>
      <c r="AA53" t="s">
        <v>395</v>
      </c>
      <c r="AB53" t="s">
        <v>396</v>
      </c>
      <c r="AC53" t="s">
        <v>397</v>
      </c>
      <c r="AD53" t="s">
        <v>398</v>
      </c>
      <c r="AE53" t="s">
        <v>399</v>
      </c>
      <c r="AF53" t="s">
        <v>400</v>
      </c>
      <c r="AG53" t="s">
        <v>401</v>
      </c>
      <c r="AH53" t="s">
        <v>402</v>
      </c>
      <c r="AI53" t="s">
        <v>403</v>
      </c>
      <c r="AJ53" t="s">
        <v>404</v>
      </c>
      <c r="AK53" t="s">
        <v>405</v>
      </c>
      <c r="AL53" t="s">
        <v>406</v>
      </c>
      <c r="AM53" t="s">
        <v>407</v>
      </c>
      <c r="AN53" t="s">
        <v>75</v>
      </c>
      <c r="AO53" t="s">
        <v>75</v>
      </c>
      <c r="AP53" t="s">
        <v>75</v>
      </c>
      <c r="AQ53">
        <v>4.9112999999999998</v>
      </c>
      <c r="AR53">
        <v>4.7983000000000002</v>
      </c>
      <c r="AS53">
        <v>4.9345999999999997</v>
      </c>
      <c r="AT53">
        <v>4.9515000000000002</v>
      </c>
      <c r="AU53">
        <v>4.8242000000000003</v>
      </c>
      <c r="AV53">
        <v>4.8486000000000002</v>
      </c>
      <c r="AW53">
        <v>4.9344999999999999</v>
      </c>
      <c r="AX53">
        <v>4.9351000000000003</v>
      </c>
      <c r="AY53">
        <v>4.9333999999999998</v>
      </c>
      <c r="AZ53">
        <v>4.9473000000000003</v>
      </c>
      <c r="BA53">
        <v>4.6993999999999998</v>
      </c>
      <c r="BB53">
        <v>4.8776999999999999</v>
      </c>
      <c r="BC53">
        <v>4.8226000000000004</v>
      </c>
      <c r="BD53">
        <v>4.8514999999999997</v>
      </c>
      <c r="BE53">
        <v>4.9344000000000001</v>
      </c>
      <c r="BF53">
        <v>4.8659999999999997</v>
      </c>
      <c r="BG53">
        <v>4.9576000000000002</v>
      </c>
      <c r="BH53">
        <v>4.7816000000000001</v>
      </c>
      <c r="BI53">
        <v>4.9292999999999996</v>
      </c>
      <c r="BJ53">
        <v>5.1184000000000003</v>
      </c>
      <c r="BK53">
        <v>5.0377999999999998</v>
      </c>
      <c r="BL53">
        <v>4.9706999999999999</v>
      </c>
      <c r="BM53">
        <v>5.2685000000000004</v>
      </c>
      <c r="BN53">
        <v>4.9634</v>
      </c>
      <c r="BO53">
        <v>4.9104999999999999</v>
      </c>
      <c r="BP53">
        <v>4.8924000000000003</v>
      </c>
      <c r="BQ53">
        <v>4.9063999999999997</v>
      </c>
      <c r="BR53">
        <v>4.9287000000000001</v>
      </c>
      <c r="BS53">
        <v>4.8815</v>
      </c>
    </row>
    <row r="54" spans="1:71" x14ac:dyDescent="0.4">
      <c r="A54" s="1" t="s">
        <v>133</v>
      </c>
      <c r="B54" s="1" t="s">
        <v>119</v>
      </c>
      <c r="C54" s="2">
        <v>45530.58079861111</v>
      </c>
      <c r="J54" t="s">
        <v>163</v>
      </c>
      <c r="K54" t="s">
        <v>408</v>
      </c>
      <c r="L54" t="s">
        <v>409</v>
      </c>
      <c r="M54" t="s">
        <v>164</v>
      </c>
      <c r="N54" t="s">
        <v>141</v>
      </c>
      <c r="O54" t="s">
        <v>74</v>
      </c>
      <c r="P54" t="s">
        <v>410</v>
      </c>
      <c r="Q54" t="s">
        <v>163</v>
      </c>
      <c r="R54" t="s">
        <v>160</v>
      </c>
      <c r="S54" t="s">
        <v>149</v>
      </c>
      <c r="T54" t="s">
        <v>141</v>
      </c>
      <c r="U54" t="s">
        <v>144</v>
      </c>
      <c r="V54" t="s">
        <v>411</v>
      </c>
      <c r="W54" t="s">
        <v>412</v>
      </c>
      <c r="X54" t="s">
        <v>413</v>
      </c>
      <c r="Y54" t="s">
        <v>74</v>
      </c>
      <c r="Z54" t="s">
        <v>414</v>
      </c>
      <c r="AA54" t="s">
        <v>415</v>
      </c>
      <c r="AB54" t="s">
        <v>408</v>
      </c>
      <c r="AC54" t="s">
        <v>189</v>
      </c>
      <c r="AD54" t="s">
        <v>416</v>
      </c>
      <c r="AE54" t="s">
        <v>417</v>
      </c>
      <c r="AF54" t="s">
        <v>418</v>
      </c>
      <c r="AG54" t="s">
        <v>419</v>
      </c>
      <c r="AH54" t="s">
        <v>420</v>
      </c>
      <c r="AI54" t="s">
        <v>254</v>
      </c>
      <c r="AJ54" t="s">
        <v>160</v>
      </c>
      <c r="AK54" t="s">
        <v>421</v>
      </c>
      <c r="AL54" t="s">
        <v>182</v>
      </c>
      <c r="AM54" t="s">
        <v>182</v>
      </c>
      <c r="AN54" t="s">
        <v>422</v>
      </c>
      <c r="AO54" t="s">
        <v>75</v>
      </c>
      <c r="AP54" t="s">
        <v>75</v>
      </c>
      <c r="AQ54">
        <v>1E-4</v>
      </c>
      <c r="AR54">
        <v>-1.5E-3</v>
      </c>
      <c r="AS54">
        <v>1.72E-2</v>
      </c>
      <c r="AT54">
        <v>-8.9999999999999998E-4</v>
      </c>
      <c r="AU54">
        <v>2.9999999999999997E-4</v>
      </c>
      <c r="AV54">
        <v>0</v>
      </c>
      <c r="AW54">
        <v>-1.41E-2</v>
      </c>
      <c r="AX54">
        <v>1E-4</v>
      </c>
      <c r="AY54">
        <v>2.0000000000000001E-4</v>
      </c>
      <c r="AZ54">
        <v>-1E-4</v>
      </c>
      <c r="BA54">
        <v>2.9999999999999997E-4</v>
      </c>
      <c r="BB54">
        <v>-2.0000000000000001E-4</v>
      </c>
      <c r="BC54">
        <v>3.39E-2</v>
      </c>
      <c r="BD54">
        <v>-6.3E-3</v>
      </c>
      <c r="BE54">
        <v>-4.4999999999999997E-3</v>
      </c>
      <c r="BF54">
        <v>0</v>
      </c>
      <c r="BG54">
        <v>5.0799999999999998E-2</v>
      </c>
      <c r="BH54">
        <v>-1.3899999999999999E-2</v>
      </c>
      <c r="BI54">
        <v>-1.5E-3</v>
      </c>
      <c r="BJ54">
        <v>4.3E-3</v>
      </c>
      <c r="BK54">
        <v>-5.1000000000000004E-3</v>
      </c>
      <c r="BL54">
        <v>-2.0999999999999999E-3</v>
      </c>
      <c r="BM54">
        <v>0.1772</v>
      </c>
      <c r="BN54">
        <v>2.64E-2</v>
      </c>
      <c r="BO54">
        <v>2.3E-3</v>
      </c>
      <c r="BP54">
        <v>2.0000000000000001E-4</v>
      </c>
      <c r="BQ54">
        <v>1.6000000000000001E-3</v>
      </c>
      <c r="BR54">
        <v>4.0000000000000002E-4</v>
      </c>
      <c r="BS54">
        <v>4.0000000000000002E-4</v>
      </c>
    </row>
    <row r="55" spans="1:71" x14ac:dyDescent="0.4">
      <c r="A55" s="1" t="s">
        <v>423</v>
      </c>
      <c r="B55" s="1" t="s">
        <v>166</v>
      </c>
      <c r="C55" s="2">
        <v>45530.58253472222</v>
      </c>
      <c r="J55" t="s">
        <v>163</v>
      </c>
      <c r="K55" t="s">
        <v>424</v>
      </c>
      <c r="L55" t="s">
        <v>189</v>
      </c>
      <c r="M55" t="s">
        <v>140</v>
      </c>
      <c r="N55" t="s">
        <v>74</v>
      </c>
      <c r="O55" t="s">
        <v>144</v>
      </c>
      <c r="P55" t="s">
        <v>204</v>
      </c>
      <c r="Q55" t="s">
        <v>74</v>
      </c>
      <c r="R55" t="s">
        <v>143</v>
      </c>
      <c r="S55" t="s">
        <v>141</v>
      </c>
      <c r="T55" t="s">
        <v>143</v>
      </c>
      <c r="U55" t="s">
        <v>149</v>
      </c>
      <c r="V55" t="s">
        <v>425</v>
      </c>
      <c r="W55" t="s">
        <v>140</v>
      </c>
      <c r="X55" t="s">
        <v>374</v>
      </c>
      <c r="Y55" t="s">
        <v>172</v>
      </c>
      <c r="Z55" t="s">
        <v>426</v>
      </c>
      <c r="AA55" t="s">
        <v>427</v>
      </c>
      <c r="AB55" t="s">
        <v>152</v>
      </c>
      <c r="AC55" t="s">
        <v>261</v>
      </c>
      <c r="AD55" t="s">
        <v>428</v>
      </c>
      <c r="AE55" t="s">
        <v>376</v>
      </c>
      <c r="AF55" t="s">
        <v>429</v>
      </c>
      <c r="AG55" t="s">
        <v>257</v>
      </c>
      <c r="AH55" t="s">
        <v>188</v>
      </c>
      <c r="AI55" t="s">
        <v>162</v>
      </c>
      <c r="AJ55" t="s">
        <v>74</v>
      </c>
      <c r="AK55" t="s">
        <v>182</v>
      </c>
      <c r="AL55" t="s">
        <v>163</v>
      </c>
      <c r="AM55" t="s">
        <v>168</v>
      </c>
      <c r="AN55" t="s">
        <v>115</v>
      </c>
      <c r="AO55" t="s">
        <v>82</v>
      </c>
      <c r="AP55" t="s">
        <v>75</v>
      </c>
      <c r="AQ55">
        <v>1E-4</v>
      </c>
      <c r="AR55">
        <v>-2.7000000000000001E-3</v>
      </c>
      <c r="AS55">
        <v>4.3E-3</v>
      </c>
      <c r="AT55">
        <v>-2E-3</v>
      </c>
      <c r="AU55">
        <v>0</v>
      </c>
      <c r="AV55">
        <v>-2.0000000000000001E-4</v>
      </c>
      <c r="AW55">
        <v>-1.2999999999999999E-3</v>
      </c>
      <c r="AX55">
        <v>0</v>
      </c>
      <c r="AY55">
        <v>5.9999999999999995E-4</v>
      </c>
      <c r="AZ55">
        <v>2.9999999999999997E-4</v>
      </c>
      <c r="BA55">
        <v>5.9999999999999995E-4</v>
      </c>
      <c r="BB55">
        <v>-1E-4</v>
      </c>
      <c r="BC55">
        <v>3.3300000000000003E-2</v>
      </c>
      <c r="BD55">
        <v>-2E-3</v>
      </c>
      <c r="BE55">
        <v>-5.1999999999999998E-3</v>
      </c>
      <c r="BF55">
        <v>-2.9999999999999997E-4</v>
      </c>
      <c r="BG55">
        <v>1.46E-2</v>
      </c>
      <c r="BH55">
        <v>-9.4999999999999998E-3</v>
      </c>
      <c r="BI55">
        <v>-8.0000000000000004E-4</v>
      </c>
      <c r="BJ55">
        <v>1E-3</v>
      </c>
      <c r="BK55">
        <v>-7.1999999999999998E-3</v>
      </c>
      <c r="BL55">
        <v>-6.6E-3</v>
      </c>
      <c r="BM55">
        <v>0.1177</v>
      </c>
      <c r="BN55">
        <v>1.89E-2</v>
      </c>
      <c r="BO55">
        <v>2.2000000000000001E-3</v>
      </c>
      <c r="BP55">
        <v>0</v>
      </c>
      <c r="BQ55">
        <v>4.0000000000000002E-4</v>
      </c>
      <c r="BR55">
        <v>1E-4</v>
      </c>
      <c r="BS55">
        <v>1.6999999999999999E-3</v>
      </c>
    </row>
    <row r="56" spans="1:71" x14ac:dyDescent="0.4">
      <c r="A56" s="1" t="s">
        <v>430</v>
      </c>
      <c r="B56" s="1" t="s">
        <v>166</v>
      </c>
      <c r="C56" s="2">
        <v>45530.584270833337</v>
      </c>
      <c r="J56" t="s">
        <v>431</v>
      </c>
      <c r="K56" t="s">
        <v>432</v>
      </c>
      <c r="L56" t="s">
        <v>433</v>
      </c>
      <c r="M56" t="s">
        <v>434</v>
      </c>
      <c r="N56" t="s">
        <v>435</v>
      </c>
      <c r="O56" t="s">
        <v>436</v>
      </c>
      <c r="P56" t="s">
        <v>437</v>
      </c>
      <c r="Q56" t="s">
        <v>438</v>
      </c>
      <c r="R56" t="s">
        <v>439</v>
      </c>
      <c r="S56" t="s">
        <v>433</v>
      </c>
      <c r="T56" t="s">
        <v>440</v>
      </c>
      <c r="U56" t="s">
        <v>441</v>
      </c>
      <c r="V56" t="s">
        <v>442</v>
      </c>
      <c r="W56" t="s">
        <v>443</v>
      </c>
      <c r="X56" t="s">
        <v>444</v>
      </c>
      <c r="Y56" t="s">
        <v>445</v>
      </c>
      <c r="Z56" t="s">
        <v>446</v>
      </c>
      <c r="AA56" t="s">
        <v>447</v>
      </c>
      <c r="AB56" t="s">
        <v>448</v>
      </c>
      <c r="AC56" t="s">
        <v>449</v>
      </c>
      <c r="AD56" t="s">
        <v>450</v>
      </c>
      <c r="AE56" t="s">
        <v>451</v>
      </c>
      <c r="AF56" t="s">
        <v>452</v>
      </c>
      <c r="AG56" t="s">
        <v>453</v>
      </c>
      <c r="AH56" t="s">
        <v>454</v>
      </c>
      <c r="AI56" t="s">
        <v>304</v>
      </c>
      <c r="AJ56" t="s">
        <v>455</v>
      </c>
      <c r="AK56" t="s">
        <v>456</v>
      </c>
      <c r="AL56" t="s">
        <v>457</v>
      </c>
      <c r="AM56" t="s">
        <v>458</v>
      </c>
      <c r="AN56" t="s">
        <v>115</v>
      </c>
      <c r="AO56" t="s">
        <v>75</v>
      </c>
      <c r="AP56" t="s">
        <v>75</v>
      </c>
      <c r="AQ56">
        <v>1.0200000000000001E-2</v>
      </c>
      <c r="AR56">
        <v>0.46929999999999999</v>
      </c>
      <c r="AS56">
        <v>0.24709999999999999</v>
      </c>
      <c r="AT56">
        <v>4.7100000000000003E-2</v>
      </c>
      <c r="AU56">
        <v>0.2392</v>
      </c>
      <c r="AV56">
        <v>4.7899999999999998E-2</v>
      </c>
      <c r="AW56">
        <v>0.49340000000000001</v>
      </c>
      <c r="AX56">
        <v>9.8199999999999996E-2</v>
      </c>
      <c r="AY56">
        <v>0.49020000000000002</v>
      </c>
      <c r="AZ56">
        <v>0.24709999999999999</v>
      </c>
      <c r="BA56">
        <v>0.23130000000000001</v>
      </c>
      <c r="BB56">
        <v>0.48970000000000002</v>
      </c>
      <c r="BC56">
        <v>0.49490000000000001</v>
      </c>
      <c r="BD56">
        <v>7.4999999999999997E-3</v>
      </c>
      <c r="BE56">
        <v>0.48220000000000002</v>
      </c>
      <c r="BF56">
        <v>9.8299999999999998E-2</v>
      </c>
      <c r="BG56">
        <v>9.2200000000000004E-2</v>
      </c>
      <c r="BH56">
        <v>0.48780000000000001</v>
      </c>
      <c r="BI56">
        <v>0.2419</v>
      </c>
      <c r="BJ56">
        <v>0.1066</v>
      </c>
      <c r="BK56">
        <v>0.2422</v>
      </c>
      <c r="BL56">
        <v>0.24360000000000001</v>
      </c>
      <c r="BM56">
        <v>0.24629999999999999</v>
      </c>
      <c r="BN56">
        <v>0.2424</v>
      </c>
      <c r="BO56">
        <v>9.5299999999999996E-2</v>
      </c>
      <c r="BP56">
        <v>9.8900000000000002E-2</v>
      </c>
      <c r="BQ56">
        <v>9.8100000000000007E-2</v>
      </c>
      <c r="BR56">
        <v>0.2445</v>
      </c>
      <c r="BS56">
        <v>9.74E-2</v>
      </c>
    </row>
    <row r="57" spans="1:71" x14ac:dyDescent="0.4">
      <c r="A57" s="1" t="s">
        <v>459</v>
      </c>
      <c r="B57" s="1" t="s">
        <v>166</v>
      </c>
      <c r="C57" s="2">
        <v>45530.586006944446</v>
      </c>
      <c r="J57" t="s">
        <v>460</v>
      </c>
      <c r="K57" t="s">
        <v>461</v>
      </c>
      <c r="L57" t="s">
        <v>462</v>
      </c>
      <c r="M57" t="s">
        <v>463</v>
      </c>
      <c r="N57" t="s">
        <v>464</v>
      </c>
      <c r="O57" t="s">
        <v>465</v>
      </c>
      <c r="P57" t="s">
        <v>466</v>
      </c>
      <c r="Q57" t="s">
        <v>311</v>
      </c>
      <c r="R57" t="s">
        <v>467</v>
      </c>
      <c r="S57" t="s">
        <v>186</v>
      </c>
      <c r="T57" t="s">
        <v>468</v>
      </c>
      <c r="U57" t="s">
        <v>469</v>
      </c>
      <c r="V57" t="s">
        <v>470</v>
      </c>
      <c r="W57" t="s">
        <v>471</v>
      </c>
      <c r="X57" t="s">
        <v>472</v>
      </c>
      <c r="Y57" t="s">
        <v>286</v>
      </c>
      <c r="Z57" t="s">
        <v>473</v>
      </c>
      <c r="AA57" t="s">
        <v>474</v>
      </c>
      <c r="AB57" t="s">
        <v>475</v>
      </c>
      <c r="AC57" t="s">
        <v>476</v>
      </c>
      <c r="AD57" t="s">
        <v>477</v>
      </c>
      <c r="AE57" t="s">
        <v>478</v>
      </c>
      <c r="AF57" t="s">
        <v>479</v>
      </c>
      <c r="AG57" t="s">
        <v>480</v>
      </c>
      <c r="AH57" t="s">
        <v>481</v>
      </c>
      <c r="AI57" t="s">
        <v>482</v>
      </c>
      <c r="AJ57" t="s">
        <v>176</v>
      </c>
      <c r="AK57" t="s">
        <v>483</v>
      </c>
      <c r="AL57" t="s">
        <v>453</v>
      </c>
      <c r="AM57" t="s">
        <v>484</v>
      </c>
      <c r="AN57" t="s">
        <v>115</v>
      </c>
      <c r="AO57" t="s">
        <v>75</v>
      </c>
      <c r="AP57" t="s">
        <v>75</v>
      </c>
      <c r="AQ57">
        <v>9.4000000000000004E-3</v>
      </c>
      <c r="AR57">
        <v>0.46529999999999999</v>
      </c>
      <c r="AS57">
        <v>0.24299999999999999</v>
      </c>
      <c r="AT57">
        <v>4.5900000000000003E-2</v>
      </c>
      <c r="AU57">
        <v>0.23669999999999999</v>
      </c>
      <c r="AV57">
        <v>4.7300000000000002E-2</v>
      </c>
      <c r="AW57">
        <v>0.48370000000000002</v>
      </c>
      <c r="AX57">
        <v>9.69E-2</v>
      </c>
      <c r="AY57">
        <v>0.4839</v>
      </c>
      <c r="AZ57">
        <v>0.2447</v>
      </c>
      <c r="BA57">
        <v>0.2288</v>
      </c>
      <c r="BB57">
        <v>0.48730000000000001</v>
      </c>
      <c r="BC57">
        <v>0.4899</v>
      </c>
      <c r="BD57">
        <v>-6.4999999999999997E-3</v>
      </c>
      <c r="BE57">
        <v>0.47639999999999999</v>
      </c>
      <c r="BF57">
        <v>9.7600000000000006E-2</v>
      </c>
      <c r="BG57">
        <v>9.2100000000000001E-2</v>
      </c>
      <c r="BH57">
        <v>0.48039999999999999</v>
      </c>
      <c r="BI57">
        <v>0.23930000000000001</v>
      </c>
      <c r="BJ57">
        <v>0.10390000000000001</v>
      </c>
      <c r="BK57">
        <v>0.2387</v>
      </c>
      <c r="BL57">
        <v>0.23760000000000001</v>
      </c>
      <c r="BM57">
        <v>0.2656</v>
      </c>
      <c r="BN57">
        <v>0.2475</v>
      </c>
      <c r="BO57">
        <v>9.3899999999999997E-2</v>
      </c>
      <c r="BP57">
        <v>9.7900000000000001E-2</v>
      </c>
      <c r="BQ57">
        <v>9.7000000000000003E-2</v>
      </c>
      <c r="BR57">
        <v>0.24229999999999999</v>
      </c>
      <c r="BS57">
        <v>9.6100000000000005E-2</v>
      </c>
    </row>
    <row r="58" spans="1:71" x14ac:dyDescent="0.4">
      <c r="A58" s="1" t="s">
        <v>485</v>
      </c>
      <c r="B58" s="1" t="s">
        <v>166</v>
      </c>
      <c r="C58" s="2">
        <v>45530.587743055556</v>
      </c>
      <c r="J58" t="s">
        <v>174</v>
      </c>
      <c r="K58" t="s">
        <v>486</v>
      </c>
      <c r="L58" t="s">
        <v>305</v>
      </c>
      <c r="M58" t="s">
        <v>487</v>
      </c>
      <c r="N58" t="s">
        <v>488</v>
      </c>
      <c r="O58" t="s">
        <v>489</v>
      </c>
      <c r="P58" t="s">
        <v>490</v>
      </c>
      <c r="Q58" t="s">
        <v>491</v>
      </c>
      <c r="R58" t="s">
        <v>492</v>
      </c>
      <c r="S58" t="s">
        <v>493</v>
      </c>
      <c r="T58" t="s">
        <v>494</v>
      </c>
      <c r="U58" t="s">
        <v>495</v>
      </c>
      <c r="V58" t="s">
        <v>496</v>
      </c>
      <c r="W58" t="s">
        <v>144</v>
      </c>
      <c r="X58" t="s">
        <v>497</v>
      </c>
      <c r="Y58" t="s">
        <v>498</v>
      </c>
      <c r="Z58" t="s">
        <v>499</v>
      </c>
      <c r="AA58" t="s">
        <v>500</v>
      </c>
      <c r="AB58" t="s">
        <v>501</v>
      </c>
      <c r="AC58" t="s">
        <v>502</v>
      </c>
      <c r="AD58" t="s">
        <v>503</v>
      </c>
      <c r="AE58" t="s">
        <v>504</v>
      </c>
      <c r="AF58" t="s">
        <v>505</v>
      </c>
      <c r="AG58" t="s">
        <v>506</v>
      </c>
      <c r="AH58" t="s">
        <v>507</v>
      </c>
      <c r="AI58" t="s">
        <v>508</v>
      </c>
      <c r="AJ58" t="s">
        <v>498</v>
      </c>
      <c r="AK58" t="s">
        <v>509</v>
      </c>
      <c r="AL58" t="s">
        <v>510</v>
      </c>
      <c r="AM58" t="s">
        <v>511</v>
      </c>
      <c r="AN58" t="s">
        <v>115</v>
      </c>
      <c r="AO58" t="s">
        <v>82</v>
      </c>
      <c r="AP58" t="s">
        <v>75</v>
      </c>
      <c r="AQ58">
        <v>1.9E-2</v>
      </c>
      <c r="AR58">
        <v>0.92779999999999996</v>
      </c>
      <c r="AS58">
        <v>0.48759999999999998</v>
      </c>
      <c r="AT58">
        <v>9.4700000000000006E-2</v>
      </c>
      <c r="AU58">
        <v>0.4753</v>
      </c>
      <c r="AV58">
        <v>9.5200000000000007E-2</v>
      </c>
      <c r="AW58">
        <v>0.96450000000000002</v>
      </c>
      <c r="AX58">
        <v>0.19520000000000001</v>
      </c>
      <c r="AY58">
        <v>0.97670000000000001</v>
      </c>
      <c r="AZ58">
        <v>0.48920000000000002</v>
      </c>
      <c r="BA58">
        <v>0.4577</v>
      </c>
      <c r="BB58">
        <v>0.97860000000000003</v>
      </c>
      <c r="BC58">
        <v>0.97440000000000004</v>
      </c>
      <c r="BD58">
        <v>-2.0000000000000001E-4</v>
      </c>
      <c r="BE58">
        <v>0.97529999999999994</v>
      </c>
      <c r="BF58">
        <v>0.19539999999999999</v>
      </c>
      <c r="BG58">
        <v>0.1779</v>
      </c>
      <c r="BH58">
        <v>0.97219999999999995</v>
      </c>
      <c r="BI58">
        <v>0.48220000000000002</v>
      </c>
      <c r="BJ58">
        <v>0.20519999999999999</v>
      </c>
      <c r="BK58">
        <v>0.48670000000000002</v>
      </c>
      <c r="BL58">
        <v>0.48449999999999999</v>
      </c>
      <c r="BM58">
        <v>0.4627</v>
      </c>
      <c r="BN58">
        <v>0.49309999999999998</v>
      </c>
      <c r="BO58">
        <v>0.186</v>
      </c>
      <c r="BP58">
        <v>0.19539999999999999</v>
      </c>
      <c r="BQ58">
        <v>0.19400000000000001</v>
      </c>
      <c r="BR58">
        <v>0.48680000000000001</v>
      </c>
      <c r="BS58">
        <v>0.19220000000000001</v>
      </c>
    </row>
    <row r="59" spans="1:71" x14ac:dyDescent="0.4">
      <c r="A59" s="1" t="s">
        <v>512</v>
      </c>
      <c r="B59" s="1" t="s">
        <v>166</v>
      </c>
      <c r="C59" s="2">
        <v>45530.589479166665</v>
      </c>
      <c r="J59" t="s">
        <v>513</v>
      </c>
      <c r="K59" t="s">
        <v>514</v>
      </c>
      <c r="L59" t="s">
        <v>515</v>
      </c>
      <c r="M59" t="s">
        <v>516</v>
      </c>
      <c r="N59" t="s">
        <v>517</v>
      </c>
      <c r="O59" t="s">
        <v>518</v>
      </c>
      <c r="P59" t="s">
        <v>519</v>
      </c>
      <c r="Q59" t="s">
        <v>520</v>
      </c>
      <c r="R59" t="s">
        <v>521</v>
      </c>
      <c r="S59" t="s">
        <v>522</v>
      </c>
      <c r="T59" t="s">
        <v>523</v>
      </c>
      <c r="U59" t="s">
        <v>524</v>
      </c>
      <c r="V59" t="s">
        <v>525</v>
      </c>
      <c r="W59" t="s">
        <v>471</v>
      </c>
      <c r="X59" t="s">
        <v>396</v>
      </c>
      <c r="Y59" t="s">
        <v>526</v>
      </c>
      <c r="Z59" t="s">
        <v>527</v>
      </c>
      <c r="AA59" t="s">
        <v>528</v>
      </c>
      <c r="AB59" t="s">
        <v>529</v>
      </c>
      <c r="AC59" t="s">
        <v>530</v>
      </c>
      <c r="AD59" t="s">
        <v>531</v>
      </c>
      <c r="AE59" t="s">
        <v>532</v>
      </c>
      <c r="AF59" t="s">
        <v>533</v>
      </c>
      <c r="AG59" t="s">
        <v>534</v>
      </c>
      <c r="AH59" t="s">
        <v>535</v>
      </c>
      <c r="AI59" t="s">
        <v>536</v>
      </c>
      <c r="AJ59" t="s">
        <v>537</v>
      </c>
      <c r="AK59" t="s">
        <v>194</v>
      </c>
      <c r="AL59" t="s">
        <v>538</v>
      </c>
      <c r="AM59" t="s">
        <v>539</v>
      </c>
      <c r="AN59" t="s">
        <v>79</v>
      </c>
      <c r="AO59" t="s">
        <v>75</v>
      </c>
      <c r="AP59" t="s">
        <v>75</v>
      </c>
      <c r="AQ59">
        <v>9.4899999999999998E-2</v>
      </c>
      <c r="AR59">
        <v>4.6261999999999999</v>
      </c>
      <c r="AS59">
        <v>2.4462000000000002</v>
      </c>
      <c r="AT59">
        <v>0.48609999999999998</v>
      </c>
      <c r="AU59">
        <v>2.3687999999999998</v>
      </c>
      <c r="AV59">
        <v>0.4743</v>
      </c>
      <c r="AW59">
        <v>4.8076999999999996</v>
      </c>
      <c r="AX59">
        <v>0.97689999999999999</v>
      </c>
      <c r="AY59">
        <v>4.8662000000000001</v>
      </c>
      <c r="AZ59">
        <v>2.415</v>
      </c>
      <c r="BA59">
        <v>2.2787999999999999</v>
      </c>
      <c r="BB59">
        <v>4.8268000000000004</v>
      </c>
      <c r="BC59">
        <v>4.8189000000000002</v>
      </c>
      <c r="BD59">
        <v>-6.4999999999999997E-3</v>
      </c>
      <c r="BE59">
        <v>4.9284999999999997</v>
      </c>
      <c r="BF59">
        <v>0.9627</v>
      </c>
      <c r="BG59">
        <v>0.92820000000000003</v>
      </c>
      <c r="BH59">
        <v>4.8015999999999996</v>
      </c>
      <c r="BI59">
        <v>2.4175</v>
      </c>
      <c r="BJ59">
        <v>1.0117</v>
      </c>
      <c r="BK59">
        <v>2.4598</v>
      </c>
      <c r="BL59">
        <v>2.4577</v>
      </c>
      <c r="BM59">
        <v>2.5373000000000001</v>
      </c>
      <c r="BN59">
        <v>2.4550999999999998</v>
      </c>
      <c r="BO59">
        <v>0.94699999999999995</v>
      </c>
      <c r="BP59">
        <v>0.97399999999999998</v>
      </c>
      <c r="BQ59">
        <v>0.9708</v>
      </c>
      <c r="BR59">
        <v>2.4285000000000001</v>
      </c>
      <c r="BS59">
        <v>0.96430000000000005</v>
      </c>
    </row>
    <row r="60" spans="1:71" x14ac:dyDescent="0.4">
      <c r="A60" s="1" t="s">
        <v>540</v>
      </c>
      <c r="B60" s="1" t="s">
        <v>166</v>
      </c>
      <c r="C60" s="2">
        <v>45530.591215277775</v>
      </c>
      <c r="J60">
        <v>9.4299999999999995E-2</v>
      </c>
      <c r="K60">
        <v>4.6111000000000004</v>
      </c>
      <c r="L60">
        <v>2.4451000000000001</v>
      </c>
      <c r="M60">
        <v>0.48230000000000001</v>
      </c>
      <c r="N60">
        <v>2.3546999999999998</v>
      </c>
      <c r="O60">
        <v>0.4733</v>
      </c>
      <c r="P60">
        <v>4.7819000000000003</v>
      </c>
      <c r="Q60">
        <v>0.9718</v>
      </c>
      <c r="R60">
        <v>4.8541999999999996</v>
      </c>
      <c r="S60">
        <v>2.4028</v>
      </c>
      <c r="T60">
        <v>2.2723</v>
      </c>
      <c r="U60">
        <v>4.8017000000000003</v>
      </c>
      <c r="V60">
        <v>4.7808000000000002</v>
      </c>
      <c r="W60">
        <v>1.8E-3</v>
      </c>
      <c r="X60">
        <v>4.9051</v>
      </c>
      <c r="Y60">
        <v>0.96040000000000003</v>
      </c>
      <c r="Z60">
        <v>0.94079999999999997</v>
      </c>
      <c r="AA60">
        <v>4.7656999999999998</v>
      </c>
      <c r="AB60">
        <v>2.4041000000000001</v>
      </c>
      <c r="AC60">
        <v>1.0087999999999999</v>
      </c>
      <c r="AD60">
        <v>2.4472999999999998</v>
      </c>
      <c r="AE60">
        <v>2.4476</v>
      </c>
      <c r="AF60">
        <v>2.5651000000000002</v>
      </c>
      <c r="AG60">
        <v>2.4468999999999999</v>
      </c>
      <c r="AH60">
        <v>0.94669999999999999</v>
      </c>
      <c r="AI60">
        <v>0.97270000000000001</v>
      </c>
      <c r="AJ60">
        <v>0.96679999999999999</v>
      </c>
      <c r="AK60">
        <v>0.9667</v>
      </c>
      <c r="AL60">
        <v>2.4188000000000001</v>
      </c>
      <c r="AM60">
        <v>0.95840000000000003</v>
      </c>
      <c r="AN60">
        <v>1.01</v>
      </c>
      <c r="AO60">
        <v>1</v>
      </c>
      <c r="AP60">
        <v>1</v>
      </c>
      <c r="AQ60">
        <v>9.4200000000000006E-2</v>
      </c>
      <c r="AR60">
        <v>4.6111000000000004</v>
      </c>
      <c r="AS60">
        <v>2.4451000000000001</v>
      </c>
      <c r="AT60">
        <v>0.48230000000000001</v>
      </c>
      <c r="AU60">
        <v>2.3546999999999998</v>
      </c>
      <c r="AV60">
        <v>0.4733</v>
      </c>
      <c r="AW60">
        <v>4.7819000000000003</v>
      </c>
      <c r="AX60">
        <v>0.9718</v>
      </c>
      <c r="AY60">
        <v>4.8540000000000001</v>
      </c>
      <c r="AZ60">
        <v>2.4024999999999999</v>
      </c>
      <c r="BA60">
        <v>2.2724000000000002</v>
      </c>
      <c r="BB60">
        <v>4.8017000000000003</v>
      </c>
      <c r="BC60">
        <v>4.7808000000000002</v>
      </c>
      <c r="BD60">
        <v>1.8E-3</v>
      </c>
      <c r="BE60">
        <v>4.9043000000000001</v>
      </c>
      <c r="BF60">
        <v>0.96040000000000003</v>
      </c>
      <c r="BG60">
        <v>0.94079999999999997</v>
      </c>
      <c r="BH60">
        <v>4.7656999999999998</v>
      </c>
      <c r="BI60">
        <v>2.4041000000000001</v>
      </c>
      <c r="BJ60">
        <v>1.0086999999999999</v>
      </c>
      <c r="BK60">
        <v>2.4470999999999998</v>
      </c>
      <c r="BL60">
        <v>2.4424000000000001</v>
      </c>
      <c r="BM60">
        <v>2.5651999999999999</v>
      </c>
      <c r="BN60">
        <v>2.4462000000000002</v>
      </c>
      <c r="BO60">
        <v>0.94630000000000003</v>
      </c>
      <c r="BP60">
        <v>0.96679999999999999</v>
      </c>
      <c r="BQ60">
        <v>0.9667</v>
      </c>
      <c r="BR60">
        <v>2.4178999999999999</v>
      </c>
      <c r="BS60">
        <v>0.95840000000000003</v>
      </c>
    </row>
    <row r="61" spans="1:71" x14ac:dyDescent="0.4">
      <c r="A61" s="1" t="s">
        <v>120</v>
      </c>
      <c r="B61" s="1" t="s">
        <v>119</v>
      </c>
      <c r="C61" s="2">
        <v>45530.592962962961</v>
      </c>
      <c r="J61">
        <v>0</v>
      </c>
      <c r="K61">
        <v>-2.9999999999999997E-4</v>
      </c>
      <c r="L61">
        <v>1.41E-2</v>
      </c>
      <c r="M61">
        <v>-1.8E-3</v>
      </c>
      <c r="N61">
        <v>2.0000000000000001E-4</v>
      </c>
      <c r="O61">
        <v>-1E-4</v>
      </c>
      <c r="P61">
        <v>-1.4E-2</v>
      </c>
      <c r="Q61">
        <v>1E-4</v>
      </c>
      <c r="R61">
        <v>2.9999999999999997E-4</v>
      </c>
      <c r="S61">
        <v>0</v>
      </c>
      <c r="T61">
        <v>1E-4</v>
      </c>
      <c r="U61">
        <v>1.4E-3</v>
      </c>
      <c r="V61">
        <v>3.7400000000000003E-2</v>
      </c>
      <c r="W61">
        <v>2.0999999999999999E-3</v>
      </c>
      <c r="X61">
        <v>-7.0000000000000001E-3</v>
      </c>
      <c r="Y61">
        <v>-2.0000000000000001E-4</v>
      </c>
      <c r="Z61">
        <v>2.9000000000000001E-2</v>
      </c>
      <c r="AA61">
        <v>-1.61E-2</v>
      </c>
      <c r="AB61">
        <v>-2.0000000000000001E-4</v>
      </c>
      <c r="AC61">
        <v>6.9999999999999999E-4</v>
      </c>
      <c r="AD61">
        <v>-1.03E-2</v>
      </c>
      <c r="AE61">
        <v>1.6999999999999999E-3</v>
      </c>
      <c r="AF61">
        <v>0.17399999999999999</v>
      </c>
      <c r="AG61">
        <v>2.3099999999999999E-2</v>
      </c>
      <c r="AH61">
        <v>1.4E-3</v>
      </c>
      <c r="AI61">
        <v>1.1000000000000001E-3</v>
      </c>
      <c r="AJ61">
        <v>1E-4</v>
      </c>
      <c r="AK61">
        <v>2.0000000000000001E-4</v>
      </c>
      <c r="AL61">
        <v>4.0000000000000002E-4</v>
      </c>
      <c r="AM61">
        <v>2.0000000000000001E-4</v>
      </c>
      <c r="AN61">
        <v>1.02</v>
      </c>
      <c r="AO61">
        <v>0.99</v>
      </c>
      <c r="AP61">
        <v>0.99</v>
      </c>
      <c r="AQ61">
        <v>0</v>
      </c>
      <c r="AR61">
        <v>-2.9999999999999997E-4</v>
      </c>
      <c r="AS61">
        <v>1.41E-2</v>
      </c>
      <c r="AT61">
        <v>-1.8E-3</v>
      </c>
      <c r="AU61">
        <v>2.0000000000000001E-4</v>
      </c>
      <c r="AV61">
        <v>-1E-4</v>
      </c>
      <c r="AW61">
        <v>-1.4E-2</v>
      </c>
      <c r="AX61">
        <v>1E-4</v>
      </c>
      <c r="AY61">
        <v>2.9999999999999997E-4</v>
      </c>
      <c r="AZ61">
        <v>0</v>
      </c>
      <c r="BA61">
        <v>1E-4</v>
      </c>
      <c r="BB61">
        <v>1.4E-3</v>
      </c>
      <c r="BC61">
        <v>3.7400000000000003E-2</v>
      </c>
      <c r="BD61">
        <v>2.0999999999999999E-3</v>
      </c>
      <c r="BE61">
        <v>-7.0000000000000001E-3</v>
      </c>
      <c r="BF61">
        <v>-2.0000000000000001E-4</v>
      </c>
      <c r="BG61">
        <v>2.9000000000000001E-2</v>
      </c>
      <c r="BH61">
        <v>-1.61E-2</v>
      </c>
      <c r="BI61">
        <v>-2.0000000000000001E-4</v>
      </c>
      <c r="BJ61">
        <v>6.9999999999999999E-4</v>
      </c>
      <c r="BK61">
        <v>-1.03E-2</v>
      </c>
      <c r="BL61">
        <v>1.6999999999999999E-3</v>
      </c>
      <c r="BM61">
        <v>0.17399999999999999</v>
      </c>
      <c r="BN61">
        <v>2.3099999999999999E-2</v>
      </c>
      <c r="BO61">
        <v>1.4E-3</v>
      </c>
      <c r="BP61">
        <v>1E-4</v>
      </c>
      <c r="BQ61">
        <v>2.0000000000000001E-4</v>
      </c>
      <c r="BR61">
        <v>4.0000000000000002E-4</v>
      </c>
      <c r="BS61">
        <v>2.0000000000000001E-4</v>
      </c>
    </row>
    <row r="62" spans="1:71" x14ac:dyDescent="0.4">
      <c r="A62" s="1" t="s">
        <v>137</v>
      </c>
      <c r="B62" s="1" t="s">
        <v>119</v>
      </c>
      <c r="C62" s="2">
        <v>45530.594687500001</v>
      </c>
      <c r="J62">
        <v>4.9047000000000001</v>
      </c>
      <c r="K62">
        <v>4.8571999999999997</v>
      </c>
      <c r="L62">
        <v>4.9306999999999999</v>
      </c>
      <c r="M62">
        <v>4.9215</v>
      </c>
      <c r="N62">
        <v>4.8704999999999998</v>
      </c>
      <c r="O62">
        <v>4.8837000000000002</v>
      </c>
      <c r="P62">
        <v>4.9348999999999998</v>
      </c>
      <c r="Q62">
        <v>4.9320000000000004</v>
      </c>
      <c r="R62">
        <v>4.9169999999999998</v>
      </c>
      <c r="S62">
        <v>4.9424000000000001</v>
      </c>
      <c r="T62">
        <v>4.6958000000000002</v>
      </c>
      <c r="U62">
        <v>4.9035000000000002</v>
      </c>
      <c r="V62">
        <v>4.8634000000000004</v>
      </c>
      <c r="W62">
        <v>4.8857999999999997</v>
      </c>
      <c r="X62">
        <v>4.9272</v>
      </c>
      <c r="Y62">
        <v>4.8741000000000003</v>
      </c>
      <c r="Z62">
        <v>4.9710999999999999</v>
      </c>
      <c r="AA62">
        <v>4.8049999999999997</v>
      </c>
      <c r="AB62">
        <v>4.9225000000000003</v>
      </c>
      <c r="AC62">
        <v>5.1289999999999996</v>
      </c>
      <c r="AD62">
        <v>5.0209000000000001</v>
      </c>
      <c r="AE62">
        <v>4.9714999999999998</v>
      </c>
      <c r="AF62">
        <v>5.3380999999999998</v>
      </c>
      <c r="AG62">
        <v>4.9497</v>
      </c>
      <c r="AH62">
        <v>4.9344999999999999</v>
      </c>
      <c r="AI62">
        <v>4.9212999999999996</v>
      </c>
      <c r="AJ62">
        <v>4.9329999999999998</v>
      </c>
      <c r="AK62">
        <v>4.9020999999999999</v>
      </c>
      <c r="AL62">
        <v>4.9298999999999999</v>
      </c>
      <c r="AM62">
        <v>4.8910999999999998</v>
      </c>
      <c r="AN62">
        <v>1</v>
      </c>
      <c r="AO62">
        <v>0.99</v>
      </c>
      <c r="AP62">
        <v>0.99</v>
      </c>
      <c r="AQ62">
        <v>4.9042000000000003</v>
      </c>
      <c r="AR62">
        <v>4.8571999999999997</v>
      </c>
      <c r="AS62">
        <v>4.9306999999999999</v>
      </c>
      <c r="AT62">
        <v>4.9215</v>
      </c>
      <c r="AU62">
        <v>4.8704999999999998</v>
      </c>
      <c r="AV62">
        <v>4.8837000000000002</v>
      </c>
      <c r="AW62">
        <v>4.9348999999999998</v>
      </c>
      <c r="AX62">
        <v>4.9318999999999997</v>
      </c>
      <c r="AY62">
        <v>4.9166999999999996</v>
      </c>
      <c r="AZ62">
        <v>4.9410999999999996</v>
      </c>
      <c r="BA62">
        <v>4.6959</v>
      </c>
      <c r="BB62">
        <v>4.9035000000000002</v>
      </c>
      <c r="BC62">
        <v>4.8634000000000004</v>
      </c>
      <c r="BD62">
        <v>4.8857999999999997</v>
      </c>
      <c r="BE62">
        <v>4.9264000000000001</v>
      </c>
      <c r="BF62">
        <v>4.8741000000000003</v>
      </c>
      <c r="BG62">
        <v>4.9710999999999999</v>
      </c>
      <c r="BH62">
        <v>4.8049999999999997</v>
      </c>
      <c r="BI62">
        <v>4.9225000000000003</v>
      </c>
      <c r="BJ62">
        <v>5.1288999999999998</v>
      </c>
      <c r="BK62">
        <v>5.0202</v>
      </c>
      <c r="BL62">
        <v>4.9451999999999998</v>
      </c>
      <c r="BM62">
        <v>5.3380999999999998</v>
      </c>
      <c r="BN62">
        <v>4.9466999999999999</v>
      </c>
      <c r="BO62">
        <v>4.9326999999999996</v>
      </c>
      <c r="BP62">
        <v>4.9329999999999998</v>
      </c>
      <c r="BQ62">
        <v>4.9020999999999999</v>
      </c>
      <c r="BR62">
        <v>4.9253999999999998</v>
      </c>
      <c r="BS62">
        <v>4.8910999999999998</v>
      </c>
    </row>
    <row r="63" spans="1:71" x14ac:dyDescent="0.4">
      <c r="A63" s="1" t="s">
        <v>133</v>
      </c>
      <c r="B63" s="1" t="s">
        <v>119</v>
      </c>
      <c r="C63" s="2">
        <v>45530.59642361111</v>
      </c>
      <c r="J63">
        <v>1E-4</v>
      </c>
      <c r="K63">
        <v>4.0000000000000002E-4</v>
      </c>
      <c r="L63">
        <v>1.4E-2</v>
      </c>
      <c r="M63">
        <v>-2.9999999999999997E-4</v>
      </c>
      <c r="N63">
        <v>2.0000000000000001E-4</v>
      </c>
      <c r="O63">
        <v>-1E-4</v>
      </c>
      <c r="P63">
        <v>-1.5299999999999999E-2</v>
      </c>
      <c r="Q63">
        <v>0</v>
      </c>
      <c r="R63">
        <v>4.0000000000000002E-4</v>
      </c>
      <c r="S63">
        <v>-2.9999999999999997E-4</v>
      </c>
      <c r="T63">
        <v>1E-3</v>
      </c>
      <c r="U63">
        <v>5.9999999999999995E-4</v>
      </c>
      <c r="V63">
        <v>4.3200000000000002E-2</v>
      </c>
      <c r="W63">
        <v>-5.7999999999999996E-3</v>
      </c>
      <c r="X63">
        <v>-5.1000000000000004E-3</v>
      </c>
      <c r="Y63">
        <v>-2.0000000000000001E-4</v>
      </c>
      <c r="Z63">
        <v>4.5900000000000003E-2</v>
      </c>
      <c r="AA63">
        <v>-1.5299999999999999E-2</v>
      </c>
      <c r="AB63">
        <v>2.0000000000000001E-4</v>
      </c>
      <c r="AC63">
        <v>4.3E-3</v>
      </c>
      <c r="AD63">
        <v>-5.0000000000000001E-3</v>
      </c>
      <c r="AE63">
        <v>-2.5999999999999999E-3</v>
      </c>
      <c r="AF63">
        <v>0.16389999999999999</v>
      </c>
      <c r="AG63">
        <v>2.46E-2</v>
      </c>
      <c r="AH63">
        <v>2.8999999999999998E-3</v>
      </c>
      <c r="AI63">
        <v>1.6999999999999999E-3</v>
      </c>
      <c r="AJ63">
        <v>1E-4</v>
      </c>
      <c r="AK63">
        <v>1.2999999999999999E-3</v>
      </c>
      <c r="AL63">
        <v>4.0000000000000002E-4</v>
      </c>
      <c r="AM63">
        <v>8.0000000000000004E-4</v>
      </c>
      <c r="AN63">
        <v>1.02</v>
      </c>
      <c r="AO63">
        <v>0.99</v>
      </c>
      <c r="AP63">
        <v>0.99</v>
      </c>
      <c r="AQ63">
        <v>1E-4</v>
      </c>
      <c r="AR63">
        <v>4.0000000000000002E-4</v>
      </c>
      <c r="AS63">
        <v>1.4E-2</v>
      </c>
      <c r="AT63">
        <v>-2.9999999999999997E-4</v>
      </c>
      <c r="AU63">
        <v>2.0000000000000001E-4</v>
      </c>
      <c r="AV63">
        <v>-1E-4</v>
      </c>
      <c r="AW63">
        <v>-1.5299999999999999E-2</v>
      </c>
      <c r="AX63">
        <v>0</v>
      </c>
      <c r="AY63">
        <v>4.0000000000000002E-4</v>
      </c>
      <c r="AZ63">
        <v>-2.9999999999999997E-4</v>
      </c>
      <c r="BA63">
        <v>1E-3</v>
      </c>
      <c r="BB63">
        <v>5.9999999999999995E-4</v>
      </c>
      <c r="BC63">
        <v>4.3200000000000002E-2</v>
      </c>
      <c r="BD63">
        <v>-5.7999999999999996E-3</v>
      </c>
      <c r="BE63">
        <v>-5.1000000000000004E-3</v>
      </c>
      <c r="BF63">
        <v>-2.0000000000000001E-4</v>
      </c>
      <c r="BG63">
        <v>4.5900000000000003E-2</v>
      </c>
      <c r="BH63">
        <v>-1.5299999999999999E-2</v>
      </c>
      <c r="BI63">
        <v>2.0000000000000001E-4</v>
      </c>
      <c r="BJ63">
        <v>4.3E-3</v>
      </c>
      <c r="BK63">
        <v>-5.0000000000000001E-3</v>
      </c>
      <c r="BL63">
        <v>-2.5999999999999999E-3</v>
      </c>
      <c r="BM63">
        <v>0.16389999999999999</v>
      </c>
      <c r="BN63">
        <v>2.46E-2</v>
      </c>
      <c r="BO63">
        <v>2.8999999999999998E-3</v>
      </c>
      <c r="BP63">
        <v>1E-4</v>
      </c>
      <c r="BQ63">
        <v>1.2999999999999999E-3</v>
      </c>
      <c r="BR63">
        <v>4.0000000000000002E-4</v>
      </c>
      <c r="BS63">
        <v>8.0000000000000004E-4</v>
      </c>
    </row>
    <row r="64" spans="1:71" x14ac:dyDescent="0.4">
      <c r="A64" s="1" t="s">
        <v>134</v>
      </c>
      <c r="B64" s="1" t="s">
        <v>119</v>
      </c>
      <c r="C64" s="2">
        <v>45530.598182870373</v>
      </c>
      <c r="J64">
        <v>0.48159999999999997</v>
      </c>
      <c r="K64">
        <v>0.47699999999999998</v>
      </c>
      <c r="L64">
        <v>0.48480000000000001</v>
      </c>
      <c r="M64">
        <v>0.48220000000000002</v>
      </c>
      <c r="N64">
        <v>0.47539999999999999</v>
      </c>
      <c r="O64">
        <v>0.48149999999999998</v>
      </c>
      <c r="P64">
        <v>0.48849999999999999</v>
      </c>
      <c r="Q64">
        <v>0.48620000000000002</v>
      </c>
      <c r="R64">
        <v>0.48849999999999999</v>
      </c>
      <c r="S64">
        <v>0.49109999999999998</v>
      </c>
      <c r="T64">
        <v>0.4592</v>
      </c>
      <c r="U64">
        <v>0.49</v>
      </c>
      <c r="V64">
        <v>0.4718</v>
      </c>
      <c r="W64">
        <v>0.48820000000000002</v>
      </c>
      <c r="X64">
        <v>0.47310000000000002</v>
      </c>
      <c r="Y64">
        <v>0.49220000000000003</v>
      </c>
      <c r="Z64">
        <v>0.4703</v>
      </c>
      <c r="AA64">
        <v>0.47849999999999998</v>
      </c>
      <c r="AB64">
        <v>0.48649999999999999</v>
      </c>
      <c r="AC64">
        <v>0.50090000000000001</v>
      </c>
      <c r="AD64">
        <v>0.49099999999999999</v>
      </c>
      <c r="AE64">
        <v>0.48230000000000001</v>
      </c>
      <c r="AF64">
        <v>0.50900000000000001</v>
      </c>
      <c r="AG64">
        <v>0.4829</v>
      </c>
      <c r="AH64">
        <v>0.46539999999999998</v>
      </c>
      <c r="AI64">
        <v>0.48080000000000001</v>
      </c>
      <c r="AJ64">
        <v>0.49230000000000002</v>
      </c>
      <c r="AK64">
        <v>0.4829</v>
      </c>
      <c r="AL64">
        <v>0.4829</v>
      </c>
      <c r="AM64">
        <v>0.47860000000000003</v>
      </c>
      <c r="AN64">
        <v>1.03</v>
      </c>
      <c r="AO64">
        <v>1</v>
      </c>
      <c r="AP64">
        <v>1</v>
      </c>
      <c r="AQ64">
        <v>0.48159999999999997</v>
      </c>
      <c r="AR64">
        <v>0.47699999999999998</v>
      </c>
      <c r="AS64">
        <v>0.48480000000000001</v>
      </c>
      <c r="AT64">
        <v>0.48220000000000002</v>
      </c>
      <c r="AU64">
        <v>0.47539999999999999</v>
      </c>
      <c r="AV64">
        <v>0.48149999999999998</v>
      </c>
      <c r="AW64">
        <v>0.48849999999999999</v>
      </c>
      <c r="AX64">
        <v>0.48620000000000002</v>
      </c>
      <c r="AY64">
        <v>0.4884</v>
      </c>
      <c r="AZ64">
        <v>0.4909</v>
      </c>
      <c r="BA64">
        <v>0.4592</v>
      </c>
      <c r="BB64">
        <v>0.49</v>
      </c>
      <c r="BC64">
        <v>0.4718</v>
      </c>
      <c r="BD64">
        <v>0.48820000000000002</v>
      </c>
      <c r="BE64">
        <v>0.47310000000000002</v>
      </c>
      <c r="BF64">
        <v>0.49220000000000003</v>
      </c>
      <c r="BG64">
        <v>0.4703</v>
      </c>
      <c r="BH64">
        <v>0.47849999999999998</v>
      </c>
      <c r="BI64">
        <v>0.48649999999999999</v>
      </c>
      <c r="BJ64">
        <v>0.50090000000000001</v>
      </c>
      <c r="BK64">
        <v>0.4909</v>
      </c>
      <c r="BL64">
        <v>0.47970000000000002</v>
      </c>
      <c r="BM64">
        <v>0.50900000000000001</v>
      </c>
      <c r="BN64">
        <v>0.48259999999999997</v>
      </c>
      <c r="BO64">
        <v>0.4652</v>
      </c>
      <c r="BP64">
        <v>0.49230000000000002</v>
      </c>
      <c r="BQ64">
        <v>0.4829</v>
      </c>
      <c r="BR64">
        <v>0.48249999999999998</v>
      </c>
      <c r="BS64">
        <v>0.47860000000000003</v>
      </c>
    </row>
    <row r="65" spans="1:71" x14ac:dyDescent="0.4">
      <c r="A65" s="1" t="s">
        <v>136</v>
      </c>
      <c r="B65" s="1" t="s">
        <v>119</v>
      </c>
      <c r="C65" s="2">
        <v>45530.599930555552</v>
      </c>
      <c r="J65">
        <v>0.48420000000000002</v>
      </c>
      <c r="K65">
        <v>0.48480000000000001</v>
      </c>
      <c r="L65">
        <v>0.48149999999999998</v>
      </c>
      <c r="M65">
        <v>0.48209999999999997</v>
      </c>
      <c r="N65">
        <v>0.47899999999999998</v>
      </c>
      <c r="O65">
        <v>0.48370000000000002</v>
      </c>
      <c r="P65">
        <v>0.48430000000000001</v>
      </c>
      <c r="Q65">
        <v>0.4864</v>
      </c>
      <c r="R65">
        <v>0.48870000000000002</v>
      </c>
      <c r="S65">
        <v>0.49149999999999999</v>
      </c>
      <c r="T65">
        <v>0.46</v>
      </c>
      <c r="U65">
        <v>0.496</v>
      </c>
      <c r="V65">
        <v>0.47810000000000002</v>
      </c>
      <c r="W65">
        <v>0.49</v>
      </c>
      <c r="X65">
        <v>0.47510000000000002</v>
      </c>
      <c r="Y65">
        <v>0.49630000000000002</v>
      </c>
      <c r="Z65">
        <v>0.47489999999999999</v>
      </c>
      <c r="AA65">
        <v>0.4778</v>
      </c>
      <c r="AB65">
        <v>0.48880000000000001</v>
      </c>
      <c r="AC65">
        <v>0.50280000000000002</v>
      </c>
      <c r="AD65">
        <v>0.49259999999999998</v>
      </c>
      <c r="AE65">
        <v>0.48170000000000002</v>
      </c>
      <c r="AF65">
        <v>0.52669999999999995</v>
      </c>
      <c r="AG65">
        <v>0.48599999999999999</v>
      </c>
      <c r="AH65">
        <v>0.4647</v>
      </c>
      <c r="AI65">
        <v>0.48149999999999998</v>
      </c>
      <c r="AJ65">
        <v>0.49580000000000002</v>
      </c>
      <c r="AK65">
        <v>0.48280000000000001</v>
      </c>
      <c r="AL65">
        <v>0.4824</v>
      </c>
      <c r="AM65">
        <v>0.4798</v>
      </c>
      <c r="AN65">
        <v>1.03</v>
      </c>
      <c r="AO65">
        <v>0.99</v>
      </c>
      <c r="AP65">
        <v>1</v>
      </c>
      <c r="AQ65">
        <v>0.48420000000000002</v>
      </c>
      <c r="AR65">
        <v>0.48480000000000001</v>
      </c>
      <c r="AS65">
        <v>0.48149999999999998</v>
      </c>
      <c r="AT65">
        <v>0.48209999999999997</v>
      </c>
      <c r="AU65">
        <v>0.47899999999999998</v>
      </c>
      <c r="AV65">
        <v>0.48370000000000002</v>
      </c>
      <c r="AW65">
        <v>0.48430000000000001</v>
      </c>
      <c r="AX65">
        <v>0.4864</v>
      </c>
      <c r="AY65">
        <v>0.48870000000000002</v>
      </c>
      <c r="AZ65">
        <v>0.4914</v>
      </c>
      <c r="BA65">
        <v>0.46</v>
      </c>
      <c r="BB65">
        <v>0.496</v>
      </c>
      <c r="BC65">
        <v>0.47810000000000002</v>
      </c>
      <c r="BD65">
        <v>0.49</v>
      </c>
      <c r="BE65">
        <v>0.47499999999999998</v>
      </c>
      <c r="BF65">
        <v>0.49630000000000002</v>
      </c>
      <c r="BG65">
        <v>0.47489999999999999</v>
      </c>
      <c r="BH65">
        <v>0.4778</v>
      </c>
      <c r="BI65">
        <v>0.48880000000000001</v>
      </c>
      <c r="BJ65">
        <v>0.50280000000000002</v>
      </c>
      <c r="BK65">
        <v>0.49249999999999999</v>
      </c>
      <c r="BL65">
        <v>0.47899999999999998</v>
      </c>
      <c r="BM65">
        <v>0.52669999999999995</v>
      </c>
      <c r="BN65">
        <v>0.48570000000000002</v>
      </c>
      <c r="BO65">
        <v>0.46450000000000002</v>
      </c>
      <c r="BP65">
        <v>0.49580000000000002</v>
      </c>
      <c r="BQ65">
        <v>0.48280000000000001</v>
      </c>
      <c r="BR65">
        <v>0.48199999999999998</v>
      </c>
      <c r="BS65">
        <v>0.4798</v>
      </c>
    </row>
    <row r="66" spans="1:71" x14ac:dyDescent="0.4">
      <c r="A66" s="1" t="s">
        <v>541</v>
      </c>
      <c r="B66" s="1" t="s">
        <v>119</v>
      </c>
      <c r="C66" s="2">
        <v>45530.601678240739</v>
      </c>
      <c r="J66">
        <v>5.0674000000000001</v>
      </c>
      <c r="K66">
        <v>4.9612999999999996</v>
      </c>
      <c r="L66">
        <v>5.1017000000000001</v>
      </c>
      <c r="M66">
        <v>5.0259999999999998</v>
      </c>
      <c r="N66">
        <v>4.9459999999999997</v>
      </c>
      <c r="O66">
        <v>4.9257999999999997</v>
      </c>
      <c r="P66">
        <v>5.0353000000000003</v>
      </c>
      <c r="Q66">
        <v>5.0132000000000003</v>
      </c>
      <c r="R66">
        <v>5.0156999999999998</v>
      </c>
      <c r="S66">
        <v>5.0122999999999998</v>
      </c>
      <c r="T66">
        <v>4.7637</v>
      </c>
      <c r="U66">
        <v>4.9726999999999997</v>
      </c>
      <c r="V66">
        <v>4.9340000000000002</v>
      </c>
      <c r="W66">
        <v>4.8898000000000001</v>
      </c>
      <c r="X66">
        <v>5.0681000000000003</v>
      </c>
      <c r="Y66">
        <v>4.9741999999999997</v>
      </c>
      <c r="Z66">
        <v>5.1688000000000001</v>
      </c>
      <c r="AA66">
        <v>4.9313000000000002</v>
      </c>
      <c r="AB66">
        <v>4.9930000000000003</v>
      </c>
      <c r="AC66">
        <v>5.2552000000000003</v>
      </c>
      <c r="AD66">
        <v>5.1222000000000003</v>
      </c>
      <c r="AE66">
        <v>5.0433000000000003</v>
      </c>
      <c r="AF66">
        <v>5.4028999999999998</v>
      </c>
      <c r="AG66">
        <v>5.0518000000000001</v>
      </c>
      <c r="AH66">
        <v>4.8086000000000002</v>
      </c>
      <c r="AI66">
        <v>5.0804999999999998</v>
      </c>
      <c r="AJ66">
        <v>5.0491000000000001</v>
      </c>
      <c r="AK66">
        <v>5.0525000000000002</v>
      </c>
      <c r="AL66">
        <v>5.0528000000000004</v>
      </c>
      <c r="AM66">
        <v>4.9580000000000002</v>
      </c>
      <c r="AN66">
        <v>1.01</v>
      </c>
      <c r="AO66">
        <v>1</v>
      </c>
      <c r="AP66">
        <v>1</v>
      </c>
      <c r="AQ66">
        <v>5.0669000000000004</v>
      </c>
      <c r="AR66">
        <v>4.9612999999999996</v>
      </c>
      <c r="AS66">
        <v>5.1017000000000001</v>
      </c>
      <c r="AT66">
        <v>5.0259999999999998</v>
      </c>
      <c r="AU66">
        <v>4.9459999999999997</v>
      </c>
      <c r="AV66">
        <v>4.9257999999999997</v>
      </c>
      <c r="AW66">
        <v>5.0353000000000003</v>
      </c>
      <c r="AX66">
        <v>5.0132000000000003</v>
      </c>
      <c r="AY66">
        <v>5.0152999999999999</v>
      </c>
      <c r="AZ66">
        <v>5.0109000000000004</v>
      </c>
      <c r="BA66">
        <v>4.7637</v>
      </c>
      <c r="BB66">
        <v>4.9726999999999997</v>
      </c>
      <c r="BC66">
        <v>4.9340000000000002</v>
      </c>
      <c r="BD66">
        <v>4.8898000000000001</v>
      </c>
      <c r="BE66">
        <v>5.0673000000000004</v>
      </c>
      <c r="BF66">
        <v>4.9741999999999997</v>
      </c>
      <c r="BG66">
        <v>5.1688000000000001</v>
      </c>
      <c r="BH66">
        <v>4.9313000000000002</v>
      </c>
      <c r="BI66">
        <v>4.9930000000000003</v>
      </c>
      <c r="BJ66">
        <v>5.2550999999999997</v>
      </c>
      <c r="BK66">
        <v>5.1214000000000004</v>
      </c>
      <c r="BL66">
        <v>5.0164</v>
      </c>
      <c r="BM66">
        <v>5.4029999999999996</v>
      </c>
      <c r="BN66">
        <v>5.0488</v>
      </c>
      <c r="BO66">
        <v>4.8067000000000002</v>
      </c>
      <c r="BP66">
        <v>5.0491000000000001</v>
      </c>
      <c r="BQ66">
        <v>5.0525000000000002</v>
      </c>
      <c r="BR66">
        <v>5.0483000000000002</v>
      </c>
      <c r="BS66">
        <v>4.9580000000000002</v>
      </c>
    </row>
    <row r="67" spans="1:71" x14ac:dyDescent="0.4">
      <c r="A67" s="1" t="s">
        <v>133</v>
      </c>
      <c r="B67" s="1" t="s">
        <v>119</v>
      </c>
      <c r="C67" s="2">
        <v>45530.603425925925</v>
      </c>
      <c r="J67">
        <v>0</v>
      </c>
      <c r="K67">
        <v>0</v>
      </c>
      <c r="L67">
        <v>1.49E-2</v>
      </c>
      <c r="M67">
        <v>-8.9999999999999998E-4</v>
      </c>
      <c r="N67">
        <v>2.0000000000000001E-4</v>
      </c>
      <c r="O67">
        <v>0</v>
      </c>
      <c r="P67">
        <v>-1.47E-2</v>
      </c>
      <c r="Q67">
        <v>1E-4</v>
      </c>
      <c r="R67">
        <v>5.9999999999999995E-4</v>
      </c>
      <c r="S67">
        <v>0</v>
      </c>
      <c r="T67">
        <v>4.0000000000000002E-4</v>
      </c>
      <c r="U67">
        <v>-8.9999999999999998E-4</v>
      </c>
      <c r="V67">
        <v>3.49E-2</v>
      </c>
      <c r="W67">
        <v>1.8E-3</v>
      </c>
      <c r="X67">
        <v>-5.8999999999999999E-3</v>
      </c>
      <c r="Y67">
        <v>-2.9999999999999997E-4</v>
      </c>
      <c r="Z67">
        <v>4.24E-2</v>
      </c>
      <c r="AA67">
        <v>-1.6299999999999999E-2</v>
      </c>
      <c r="AB67">
        <v>-2.9999999999999997E-4</v>
      </c>
      <c r="AC67">
        <v>2E-3</v>
      </c>
      <c r="AD67">
        <v>-8.8999999999999999E-3</v>
      </c>
      <c r="AE67">
        <v>-1.1000000000000001E-3</v>
      </c>
      <c r="AF67">
        <v>0.1394</v>
      </c>
      <c r="AG67">
        <v>2.7099999999999999E-2</v>
      </c>
      <c r="AH67">
        <v>2.7000000000000001E-3</v>
      </c>
      <c r="AI67">
        <v>2.2000000000000001E-3</v>
      </c>
      <c r="AJ67">
        <v>1E-4</v>
      </c>
      <c r="AK67">
        <v>1.1999999999999999E-3</v>
      </c>
      <c r="AL67">
        <v>4.0000000000000002E-4</v>
      </c>
      <c r="AM67">
        <v>5.0000000000000001E-4</v>
      </c>
      <c r="AN67">
        <v>1.02</v>
      </c>
      <c r="AO67">
        <v>1</v>
      </c>
      <c r="AP67">
        <v>1.01</v>
      </c>
      <c r="AQ67">
        <v>0</v>
      </c>
      <c r="AR67">
        <v>0</v>
      </c>
      <c r="AS67">
        <v>1.49E-2</v>
      </c>
      <c r="AT67">
        <v>-8.9999999999999998E-4</v>
      </c>
      <c r="AU67">
        <v>2.0000000000000001E-4</v>
      </c>
      <c r="AV67">
        <v>0</v>
      </c>
      <c r="AW67">
        <v>-1.47E-2</v>
      </c>
      <c r="AX67">
        <v>1E-4</v>
      </c>
      <c r="AY67">
        <v>5.9999999999999995E-4</v>
      </c>
      <c r="AZ67">
        <v>0</v>
      </c>
      <c r="BA67">
        <v>4.0000000000000002E-4</v>
      </c>
      <c r="BB67">
        <v>-8.9999999999999998E-4</v>
      </c>
      <c r="BC67">
        <v>3.49E-2</v>
      </c>
      <c r="BD67">
        <v>1.8E-3</v>
      </c>
      <c r="BE67">
        <v>-5.8999999999999999E-3</v>
      </c>
      <c r="BF67">
        <v>-2.9999999999999997E-4</v>
      </c>
      <c r="BG67">
        <v>4.24E-2</v>
      </c>
      <c r="BH67">
        <v>-1.6299999999999999E-2</v>
      </c>
      <c r="BI67">
        <v>-2.9999999999999997E-4</v>
      </c>
      <c r="BJ67">
        <v>2E-3</v>
      </c>
      <c r="BK67">
        <v>-8.8999999999999999E-3</v>
      </c>
      <c r="BL67">
        <v>-1E-3</v>
      </c>
      <c r="BM67">
        <v>0.1394</v>
      </c>
      <c r="BN67">
        <v>2.7099999999999999E-2</v>
      </c>
      <c r="BO67">
        <v>2.7000000000000001E-3</v>
      </c>
      <c r="BP67">
        <v>1E-4</v>
      </c>
      <c r="BQ67">
        <v>1.1999999999999999E-3</v>
      </c>
      <c r="BR67">
        <v>4.0000000000000002E-4</v>
      </c>
      <c r="BS67">
        <v>5.0000000000000001E-4</v>
      </c>
    </row>
    <row r="68" spans="1:71" x14ac:dyDescent="0.4">
      <c r="A68" s="1" t="s">
        <v>542</v>
      </c>
      <c r="B68" s="1" t="s">
        <v>166</v>
      </c>
      <c r="C68" s="2">
        <v>45530.605173611111</v>
      </c>
      <c r="J68">
        <v>4.0000000000000002E-4</v>
      </c>
      <c r="K68">
        <v>-8.0000000000000004E-4</v>
      </c>
      <c r="L68">
        <v>4.1000000000000003E-3</v>
      </c>
      <c r="M68">
        <v>-2.3E-3</v>
      </c>
      <c r="N68">
        <v>2.0000000000000001E-4</v>
      </c>
      <c r="O68">
        <v>1E-4</v>
      </c>
      <c r="P68">
        <v>-6.4999999999999997E-3</v>
      </c>
      <c r="Q68">
        <v>1E-4</v>
      </c>
      <c r="R68">
        <v>2.0000000000000001E-4</v>
      </c>
      <c r="S68">
        <v>-5.0000000000000001E-4</v>
      </c>
      <c r="T68">
        <v>2.9999999999999997E-4</v>
      </c>
      <c r="U68">
        <v>-1E-3</v>
      </c>
      <c r="V68">
        <v>3.4700000000000002E-2</v>
      </c>
      <c r="W68">
        <v>6.7999999999999996E-3</v>
      </c>
      <c r="X68">
        <v>-3.5999999999999999E-3</v>
      </c>
      <c r="Y68">
        <v>0</v>
      </c>
      <c r="Z68">
        <v>4.0000000000000001E-3</v>
      </c>
      <c r="AA68">
        <v>-1.34E-2</v>
      </c>
      <c r="AB68">
        <v>-5.9999999999999995E-4</v>
      </c>
      <c r="AC68">
        <v>2.2000000000000001E-3</v>
      </c>
      <c r="AD68">
        <v>-7.6E-3</v>
      </c>
      <c r="AE68">
        <v>-3.0000000000000001E-3</v>
      </c>
      <c r="AF68">
        <v>0.1105</v>
      </c>
      <c r="AG68">
        <v>1.4200000000000001E-2</v>
      </c>
      <c r="AH68">
        <v>4.1999999999999997E-3</v>
      </c>
      <c r="AI68">
        <v>-4.0000000000000002E-4</v>
      </c>
      <c r="AJ68">
        <v>1E-4</v>
      </c>
      <c r="AK68">
        <v>0</v>
      </c>
      <c r="AL68">
        <v>5.9999999999999995E-4</v>
      </c>
      <c r="AM68">
        <v>2.9999999999999997E-4</v>
      </c>
      <c r="AN68">
        <v>1.04</v>
      </c>
      <c r="AO68">
        <v>1</v>
      </c>
      <c r="AP68">
        <v>1</v>
      </c>
      <c r="AQ68">
        <v>4.0000000000000002E-4</v>
      </c>
      <c r="AR68">
        <v>-8.0000000000000004E-4</v>
      </c>
      <c r="AS68">
        <v>4.1000000000000003E-3</v>
      </c>
      <c r="AT68">
        <v>-2.3E-3</v>
      </c>
      <c r="AU68">
        <v>2.0000000000000001E-4</v>
      </c>
      <c r="AV68">
        <v>1E-4</v>
      </c>
      <c r="AW68">
        <v>-6.4999999999999997E-3</v>
      </c>
      <c r="AX68">
        <v>1E-4</v>
      </c>
      <c r="AY68">
        <v>2.0000000000000001E-4</v>
      </c>
      <c r="AZ68">
        <v>-5.0000000000000001E-4</v>
      </c>
      <c r="BA68">
        <v>2.9999999999999997E-4</v>
      </c>
      <c r="BB68">
        <v>-1E-3</v>
      </c>
      <c r="BC68">
        <v>3.4700000000000002E-2</v>
      </c>
      <c r="BD68">
        <v>6.7999999999999996E-3</v>
      </c>
      <c r="BE68">
        <v>-3.5999999999999999E-3</v>
      </c>
      <c r="BF68">
        <v>0</v>
      </c>
      <c r="BG68">
        <v>4.0000000000000001E-3</v>
      </c>
      <c r="BH68">
        <v>-1.34E-2</v>
      </c>
      <c r="BI68">
        <v>-5.9999999999999995E-4</v>
      </c>
      <c r="BJ68">
        <v>2.2000000000000001E-3</v>
      </c>
      <c r="BK68">
        <v>-7.6E-3</v>
      </c>
      <c r="BL68">
        <v>-3.0000000000000001E-3</v>
      </c>
      <c r="BM68">
        <v>0.1105</v>
      </c>
      <c r="BN68">
        <v>1.4200000000000001E-2</v>
      </c>
      <c r="BO68">
        <v>4.1999999999999997E-3</v>
      </c>
      <c r="BP68">
        <v>1E-4</v>
      </c>
      <c r="BQ68">
        <v>0</v>
      </c>
      <c r="BR68">
        <v>5.9999999999999995E-4</v>
      </c>
      <c r="BS68">
        <v>2.9999999999999997E-4</v>
      </c>
    </row>
    <row r="69" spans="1:71" x14ac:dyDescent="0.4">
      <c r="A69" s="1" t="s">
        <v>120</v>
      </c>
      <c r="B69" s="1" t="s">
        <v>119</v>
      </c>
      <c r="C69" s="2">
        <v>45530.606921296298</v>
      </c>
      <c r="J69">
        <v>-2.0000000000000001E-4</v>
      </c>
      <c r="K69">
        <v>-1.9E-3</v>
      </c>
      <c r="L69">
        <v>3.5999999999999999E-3</v>
      </c>
      <c r="M69">
        <v>-2.3E-3</v>
      </c>
      <c r="N69">
        <v>1E-4</v>
      </c>
      <c r="O69">
        <v>-1E-4</v>
      </c>
      <c r="P69">
        <v>-1.41E-2</v>
      </c>
      <c r="Q69">
        <v>0</v>
      </c>
      <c r="R69">
        <v>5.0000000000000001E-4</v>
      </c>
      <c r="S69">
        <v>-1E-4</v>
      </c>
      <c r="T69">
        <v>8.9999999999999998E-4</v>
      </c>
      <c r="U69">
        <v>-5.9999999999999995E-4</v>
      </c>
      <c r="V69">
        <v>3.8300000000000001E-2</v>
      </c>
      <c r="W69">
        <v>-7.7000000000000002E-3</v>
      </c>
      <c r="X69">
        <v>-4.4000000000000003E-3</v>
      </c>
      <c r="Y69">
        <v>-2.0000000000000001E-4</v>
      </c>
      <c r="Z69">
        <v>1.0200000000000001E-2</v>
      </c>
      <c r="AA69">
        <v>-1.46E-2</v>
      </c>
      <c r="AB69">
        <v>-6.9999999999999999E-4</v>
      </c>
      <c r="AC69">
        <v>2E-3</v>
      </c>
      <c r="AD69">
        <v>-6.0000000000000001E-3</v>
      </c>
      <c r="AE69">
        <v>-2.5000000000000001E-3</v>
      </c>
      <c r="AF69">
        <v>0.1145</v>
      </c>
      <c r="AG69">
        <v>1.5900000000000001E-2</v>
      </c>
      <c r="AH69">
        <v>1.8E-3</v>
      </c>
      <c r="AI69">
        <v>1E-4</v>
      </c>
      <c r="AJ69">
        <v>0</v>
      </c>
      <c r="AK69">
        <v>2.9999999999999997E-4</v>
      </c>
      <c r="AL69">
        <v>2.9999999999999997E-4</v>
      </c>
      <c r="AM69">
        <v>2.9999999999999997E-4</v>
      </c>
      <c r="AN69">
        <v>1.02</v>
      </c>
      <c r="AO69">
        <v>0.99</v>
      </c>
      <c r="AP69">
        <v>1</v>
      </c>
      <c r="AQ69">
        <v>-2.0000000000000001E-4</v>
      </c>
      <c r="AR69">
        <v>-1.9E-3</v>
      </c>
      <c r="AS69">
        <v>3.5999999999999999E-3</v>
      </c>
      <c r="AT69">
        <v>-2.3E-3</v>
      </c>
      <c r="AU69">
        <v>1E-4</v>
      </c>
      <c r="AV69">
        <v>-1E-4</v>
      </c>
      <c r="AW69">
        <v>-1.41E-2</v>
      </c>
      <c r="AX69">
        <v>0</v>
      </c>
      <c r="AY69">
        <v>5.0000000000000001E-4</v>
      </c>
      <c r="AZ69">
        <v>-1E-4</v>
      </c>
      <c r="BA69">
        <v>8.9999999999999998E-4</v>
      </c>
      <c r="BB69">
        <v>-5.9999999999999995E-4</v>
      </c>
      <c r="BC69">
        <v>3.8300000000000001E-2</v>
      </c>
      <c r="BD69">
        <v>-7.7000000000000002E-3</v>
      </c>
      <c r="BE69">
        <v>-4.4000000000000003E-3</v>
      </c>
      <c r="BF69">
        <v>-2.0000000000000001E-4</v>
      </c>
      <c r="BG69">
        <v>1.0200000000000001E-2</v>
      </c>
      <c r="BH69">
        <v>-1.46E-2</v>
      </c>
      <c r="BI69">
        <v>-6.9999999999999999E-4</v>
      </c>
      <c r="BJ69">
        <v>2E-3</v>
      </c>
      <c r="BK69">
        <v>-6.0000000000000001E-3</v>
      </c>
      <c r="BL69">
        <v>-2.5000000000000001E-3</v>
      </c>
      <c r="BM69">
        <v>0.1145</v>
      </c>
      <c r="BN69">
        <v>1.5900000000000001E-2</v>
      </c>
      <c r="BO69">
        <v>1.8E-3</v>
      </c>
      <c r="BP69">
        <v>0</v>
      </c>
      <c r="BQ69">
        <v>2.9999999999999997E-4</v>
      </c>
      <c r="BR69">
        <v>2.9999999999999997E-4</v>
      </c>
      <c r="BS69">
        <v>2.9999999999999997E-4</v>
      </c>
    </row>
    <row r="70" spans="1:71" x14ac:dyDescent="0.4">
      <c r="A70" s="1" t="s">
        <v>137</v>
      </c>
      <c r="B70" s="1" t="s">
        <v>119</v>
      </c>
      <c r="C70" s="2">
        <v>45530.608657407407</v>
      </c>
      <c r="J70">
        <v>4.9127000000000001</v>
      </c>
      <c r="K70">
        <v>4.8513000000000002</v>
      </c>
      <c r="L70">
        <v>4.9385000000000003</v>
      </c>
      <c r="M70">
        <v>4.9431000000000003</v>
      </c>
      <c r="N70">
        <v>4.8827999999999996</v>
      </c>
      <c r="O70">
        <v>4.8883000000000001</v>
      </c>
      <c r="P70">
        <v>4.9340000000000002</v>
      </c>
      <c r="Q70">
        <v>4.9504999999999999</v>
      </c>
      <c r="R70">
        <v>4.9363000000000001</v>
      </c>
      <c r="S70">
        <v>4.9516</v>
      </c>
      <c r="T70">
        <v>4.7088000000000001</v>
      </c>
      <c r="U70">
        <v>4.9096000000000002</v>
      </c>
      <c r="V70">
        <v>4.8090000000000002</v>
      </c>
      <c r="W70">
        <v>4.8708</v>
      </c>
      <c r="X70">
        <v>4.9358000000000004</v>
      </c>
      <c r="Y70">
        <v>4.9024000000000001</v>
      </c>
      <c r="Z70">
        <v>4.9832999999999998</v>
      </c>
      <c r="AA70">
        <v>4.7961</v>
      </c>
      <c r="AB70">
        <v>4.9368999999999996</v>
      </c>
      <c r="AC70">
        <v>5.1581000000000001</v>
      </c>
      <c r="AD70">
        <v>5.0431999999999997</v>
      </c>
      <c r="AE70">
        <v>5.0182000000000002</v>
      </c>
      <c r="AF70">
        <v>5.3094000000000001</v>
      </c>
      <c r="AG70">
        <v>4.9675000000000002</v>
      </c>
      <c r="AH70">
        <v>4.9580000000000002</v>
      </c>
      <c r="AI70">
        <v>4.9378000000000002</v>
      </c>
      <c r="AJ70">
        <v>4.9462000000000002</v>
      </c>
      <c r="AK70">
        <v>4.9085999999999999</v>
      </c>
      <c r="AL70">
        <v>4.9368999999999996</v>
      </c>
      <c r="AM70">
        <v>4.9165999999999999</v>
      </c>
      <c r="AN70">
        <v>1.01</v>
      </c>
      <c r="AO70">
        <v>0.99</v>
      </c>
      <c r="AP70">
        <v>1</v>
      </c>
      <c r="AQ70">
        <v>4.9123000000000001</v>
      </c>
      <c r="AR70">
        <v>4.8513000000000002</v>
      </c>
      <c r="AS70">
        <v>4.9385000000000003</v>
      </c>
      <c r="AT70">
        <v>4.9431000000000003</v>
      </c>
      <c r="AU70">
        <v>4.8827999999999996</v>
      </c>
      <c r="AV70">
        <v>4.8883000000000001</v>
      </c>
      <c r="AW70">
        <v>4.9340000000000002</v>
      </c>
      <c r="AX70">
        <v>4.9504999999999999</v>
      </c>
      <c r="AY70">
        <v>4.9359999999999999</v>
      </c>
      <c r="AZ70">
        <v>4.9501999999999997</v>
      </c>
      <c r="BA70">
        <v>4.7088999999999999</v>
      </c>
      <c r="BB70">
        <v>4.9096000000000002</v>
      </c>
      <c r="BC70">
        <v>4.8090000000000002</v>
      </c>
      <c r="BD70">
        <v>4.8708</v>
      </c>
      <c r="BE70">
        <v>4.9349999999999996</v>
      </c>
      <c r="BF70">
        <v>4.9024000000000001</v>
      </c>
      <c r="BG70">
        <v>4.9832999999999998</v>
      </c>
      <c r="BH70">
        <v>4.7961</v>
      </c>
      <c r="BI70">
        <v>4.9368999999999996</v>
      </c>
      <c r="BJ70">
        <v>5.1580000000000004</v>
      </c>
      <c r="BK70">
        <v>5.0425000000000004</v>
      </c>
      <c r="BL70">
        <v>4.9917999999999996</v>
      </c>
      <c r="BM70">
        <v>5.3094000000000001</v>
      </c>
      <c r="BN70">
        <v>4.9645999999999999</v>
      </c>
      <c r="BO70">
        <v>4.9561000000000002</v>
      </c>
      <c r="BP70">
        <v>4.9462000000000002</v>
      </c>
      <c r="BQ70">
        <v>4.9085999999999999</v>
      </c>
      <c r="BR70">
        <v>4.9324000000000003</v>
      </c>
      <c r="BS70">
        <v>4.9165999999999999</v>
      </c>
    </row>
    <row r="71" spans="1:71" x14ac:dyDescent="0.4">
      <c r="A71" s="1" t="s">
        <v>133</v>
      </c>
      <c r="B71" s="1" t="s">
        <v>119</v>
      </c>
      <c r="C71" s="2">
        <v>45530.610347222224</v>
      </c>
      <c r="J71">
        <v>-2.0000000000000001E-4</v>
      </c>
      <c r="K71">
        <v>-4.0000000000000002E-4</v>
      </c>
      <c r="L71">
        <v>1.6500000000000001E-2</v>
      </c>
      <c r="M71">
        <v>-2.0000000000000001E-4</v>
      </c>
      <c r="N71">
        <v>2.0000000000000001E-4</v>
      </c>
      <c r="O71">
        <v>0</v>
      </c>
      <c r="P71">
        <v>-1.6199999999999999E-2</v>
      </c>
      <c r="Q71">
        <v>1E-4</v>
      </c>
      <c r="R71">
        <v>4.0000000000000002E-4</v>
      </c>
      <c r="S71">
        <v>-2.0000000000000001E-4</v>
      </c>
      <c r="T71">
        <v>2.0000000000000001E-4</v>
      </c>
      <c r="U71">
        <v>6.9999999999999999E-4</v>
      </c>
      <c r="V71">
        <v>3.1800000000000002E-2</v>
      </c>
      <c r="W71">
        <v>-6.4000000000000003E-3</v>
      </c>
      <c r="X71">
        <v>-8.2000000000000007E-3</v>
      </c>
      <c r="Y71">
        <v>-2.0000000000000001E-4</v>
      </c>
      <c r="Z71">
        <v>5.2400000000000002E-2</v>
      </c>
      <c r="AA71">
        <v>-1.61E-2</v>
      </c>
      <c r="AB71">
        <v>-5.0000000000000001E-4</v>
      </c>
      <c r="AC71">
        <v>3.2000000000000002E-3</v>
      </c>
      <c r="AD71">
        <v>-6.8999999999999999E-3</v>
      </c>
      <c r="AE71">
        <v>-3.8E-3</v>
      </c>
      <c r="AF71">
        <v>0.17780000000000001</v>
      </c>
      <c r="AG71">
        <v>2.7699999999999999E-2</v>
      </c>
      <c r="AH71">
        <v>1.8E-3</v>
      </c>
      <c r="AI71">
        <v>-2.0000000000000001E-4</v>
      </c>
      <c r="AJ71">
        <v>1E-4</v>
      </c>
      <c r="AK71">
        <v>1.6000000000000001E-3</v>
      </c>
      <c r="AL71">
        <v>2.9999999999999997E-4</v>
      </c>
      <c r="AM71">
        <v>2.9999999999999997E-4</v>
      </c>
      <c r="AN71">
        <v>1.03</v>
      </c>
      <c r="AO71">
        <v>1</v>
      </c>
      <c r="AP71">
        <v>1</v>
      </c>
      <c r="AQ71">
        <v>-2.0000000000000001E-4</v>
      </c>
      <c r="AR71">
        <v>-4.0000000000000002E-4</v>
      </c>
      <c r="AS71">
        <v>1.6500000000000001E-2</v>
      </c>
      <c r="AT71">
        <v>-2.0000000000000001E-4</v>
      </c>
      <c r="AU71">
        <v>2.0000000000000001E-4</v>
      </c>
      <c r="AV71">
        <v>0</v>
      </c>
      <c r="AW71">
        <v>-1.6199999999999999E-2</v>
      </c>
      <c r="AX71">
        <v>1E-4</v>
      </c>
      <c r="AY71">
        <v>4.0000000000000002E-4</v>
      </c>
      <c r="AZ71">
        <v>-2.0000000000000001E-4</v>
      </c>
      <c r="BA71">
        <v>2.0000000000000001E-4</v>
      </c>
      <c r="BB71">
        <v>6.9999999999999999E-4</v>
      </c>
      <c r="BC71">
        <v>3.1800000000000002E-2</v>
      </c>
      <c r="BD71">
        <v>-6.4000000000000003E-3</v>
      </c>
      <c r="BE71">
        <v>-8.2000000000000007E-3</v>
      </c>
      <c r="BF71">
        <v>-2.0000000000000001E-4</v>
      </c>
      <c r="BG71">
        <v>5.2400000000000002E-2</v>
      </c>
      <c r="BH71">
        <v>-1.61E-2</v>
      </c>
      <c r="BI71">
        <v>-5.0000000000000001E-4</v>
      </c>
      <c r="BJ71">
        <v>3.2000000000000002E-3</v>
      </c>
      <c r="BK71">
        <v>-6.8999999999999999E-3</v>
      </c>
      <c r="BL71">
        <v>-3.8E-3</v>
      </c>
      <c r="BM71">
        <v>0.17780000000000001</v>
      </c>
      <c r="BN71">
        <v>2.7699999999999999E-2</v>
      </c>
      <c r="BO71">
        <v>1.8E-3</v>
      </c>
      <c r="BP71">
        <v>1E-4</v>
      </c>
      <c r="BQ71">
        <v>1.6000000000000001E-3</v>
      </c>
      <c r="BR71">
        <v>2.9999999999999997E-4</v>
      </c>
      <c r="BS71">
        <v>2.9999999999999997E-4</v>
      </c>
    </row>
    <row r="72" spans="1:71" x14ac:dyDescent="0.4">
      <c r="A72" s="1" t="s">
        <v>543</v>
      </c>
      <c r="B72" s="1" t="s">
        <v>166</v>
      </c>
      <c r="C72" s="2">
        <v>45530.61209490741</v>
      </c>
      <c r="J72">
        <v>-4.0000000000000002E-4</v>
      </c>
      <c r="K72" t="s">
        <v>544</v>
      </c>
      <c r="L72">
        <v>1.4800000000000001E-2</v>
      </c>
      <c r="M72">
        <v>-5.3E-3</v>
      </c>
      <c r="N72">
        <v>6.1999999999999998E-3</v>
      </c>
      <c r="O72">
        <v>-2.0000000000000001E-4</v>
      </c>
      <c r="P72">
        <v>1.7282</v>
      </c>
      <c r="Q72">
        <v>4.4999999999999997E-3</v>
      </c>
      <c r="R72">
        <v>-2.0000000000000001E-4</v>
      </c>
      <c r="S72">
        <v>0.1118</v>
      </c>
      <c r="T72">
        <v>3.2599999999999997E-2</v>
      </c>
      <c r="U72">
        <v>312.8211</v>
      </c>
      <c r="V72">
        <v>4.82E-2</v>
      </c>
      <c r="W72">
        <v>0.69750000000000001</v>
      </c>
      <c r="X72">
        <v>1.0271999999999999</v>
      </c>
      <c r="Y72">
        <v>0.63870000000000005</v>
      </c>
      <c r="Z72">
        <v>2.35E-2</v>
      </c>
      <c r="AA72" t="s">
        <v>545</v>
      </c>
      <c r="AB72">
        <v>5.6308999999999996</v>
      </c>
      <c r="AC72">
        <v>4.1212</v>
      </c>
      <c r="AD72">
        <v>2.7000000000000001E-3</v>
      </c>
      <c r="AE72">
        <v>1.6577999999999999</v>
      </c>
      <c r="AF72">
        <v>0.11550000000000001</v>
      </c>
      <c r="AG72">
        <v>2E-3</v>
      </c>
      <c r="AH72">
        <v>0.44979999999999998</v>
      </c>
      <c r="AI72">
        <v>7.0000000000000001E-3</v>
      </c>
      <c r="AJ72">
        <v>3.0200000000000001E-2</v>
      </c>
      <c r="AK72">
        <v>9.0800000000000006E-2</v>
      </c>
      <c r="AL72">
        <v>3.1600000000000003E-2</v>
      </c>
      <c r="AM72">
        <v>2.23E-2</v>
      </c>
      <c r="AN72">
        <v>0.95</v>
      </c>
      <c r="AO72">
        <v>0.98</v>
      </c>
      <c r="AP72">
        <v>0.99</v>
      </c>
      <c r="AQ72">
        <v>-5.0000000000000001E-4</v>
      </c>
      <c r="AR72">
        <v>222.1669</v>
      </c>
      <c r="AS72">
        <v>1.4800000000000001E-2</v>
      </c>
      <c r="AT72">
        <v>-5.3E-3</v>
      </c>
      <c r="AU72">
        <v>6.1999999999999998E-3</v>
      </c>
      <c r="AV72">
        <v>-2.0000000000000001E-4</v>
      </c>
      <c r="AW72">
        <v>1.7282</v>
      </c>
      <c r="AX72">
        <v>-2.0000000000000001E-4</v>
      </c>
      <c r="AY72">
        <v>-4.8999999999999998E-3</v>
      </c>
      <c r="AZ72">
        <v>0.1116</v>
      </c>
      <c r="BA72">
        <v>3.61E-2</v>
      </c>
      <c r="BB72">
        <v>312.8211</v>
      </c>
      <c r="BC72">
        <v>4.82E-2</v>
      </c>
      <c r="BD72">
        <v>0.69750000000000001</v>
      </c>
      <c r="BE72">
        <v>0.97399999999999998</v>
      </c>
      <c r="BF72">
        <v>0.63870000000000005</v>
      </c>
      <c r="BG72">
        <v>2.35E-2</v>
      </c>
      <c r="BH72">
        <v>225.7766</v>
      </c>
      <c r="BI72">
        <v>5.6308999999999996</v>
      </c>
      <c r="BJ72">
        <v>4.1165000000000003</v>
      </c>
      <c r="BK72">
        <v>-3.0000000000000001E-3</v>
      </c>
      <c r="BL72">
        <v>1.6543000000000001</v>
      </c>
      <c r="BM72">
        <v>0.1186</v>
      </c>
      <c r="BN72">
        <v>-6.3E-3</v>
      </c>
      <c r="BO72">
        <v>0.44950000000000001</v>
      </c>
      <c r="BP72">
        <v>3.0200000000000001E-2</v>
      </c>
      <c r="BQ72">
        <v>9.0800000000000006E-2</v>
      </c>
      <c r="BR72">
        <v>2.9600000000000001E-2</v>
      </c>
      <c r="BS72">
        <v>2.23E-2</v>
      </c>
    </row>
    <row r="73" spans="1:71" x14ac:dyDescent="0.4">
      <c r="A73" s="1" t="s">
        <v>546</v>
      </c>
      <c r="B73" s="1" t="s">
        <v>166</v>
      </c>
      <c r="C73" s="2">
        <v>45530.613819444443</v>
      </c>
      <c r="J73">
        <v>1.78E-2</v>
      </c>
      <c r="K73" t="s">
        <v>547</v>
      </c>
      <c r="L73">
        <v>0.51300000000000001</v>
      </c>
      <c r="M73">
        <v>9.3600000000000003E-2</v>
      </c>
      <c r="N73">
        <v>0.47970000000000002</v>
      </c>
      <c r="O73">
        <v>9.5699999999999993E-2</v>
      </c>
      <c r="P73">
        <v>2.6294</v>
      </c>
      <c r="Q73">
        <v>0.20030000000000001</v>
      </c>
      <c r="R73">
        <v>0.86860000000000004</v>
      </c>
      <c r="S73">
        <v>0.61170000000000002</v>
      </c>
      <c r="T73">
        <v>0.54430000000000001</v>
      </c>
      <c r="U73">
        <v>325.67840000000001</v>
      </c>
      <c r="V73">
        <v>0.98450000000000004</v>
      </c>
      <c r="W73">
        <v>0.73729999999999996</v>
      </c>
      <c r="X73">
        <v>2.0432999999999999</v>
      </c>
      <c r="Y73">
        <v>0.84009999999999996</v>
      </c>
      <c r="Z73">
        <v>0.2114</v>
      </c>
      <c r="AA73" t="s">
        <v>548</v>
      </c>
      <c r="AB73">
        <v>6.4576000000000002</v>
      </c>
      <c r="AC73">
        <v>4.7175000000000002</v>
      </c>
      <c r="AD73">
        <v>0.49349999999999999</v>
      </c>
      <c r="AE73">
        <v>2.2425000000000002</v>
      </c>
      <c r="AF73">
        <v>0.61660000000000004</v>
      </c>
      <c r="AG73">
        <v>0.47460000000000002</v>
      </c>
      <c r="AH73">
        <v>0.79369999999999996</v>
      </c>
      <c r="AI73">
        <v>0.2059</v>
      </c>
      <c r="AJ73">
        <v>0.2261</v>
      </c>
      <c r="AK73">
        <v>0.2989</v>
      </c>
      <c r="AL73">
        <v>0.53659999999999997</v>
      </c>
      <c r="AM73">
        <v>0.2248</v>
      </c>
      <c r="AN73">
        <v>0.96</v>
      </c>
      <c r="AO73">
        <v>0.98</v>
      </c>
      <c r="AP73">
        <v>0.98</v>
      </c>
      <c r="AQ73">
        <v>1.77E-2</v>
      </c>
      <c r="AR73">
        <v>234.80510000000001</v>
      </c>
      <c r="AS73">
        <v>0.51300000000000001</v>
      </c>
      <c r="AT73">
        <v>9.3600000000000003E-2</v>
      </c>
      <c r="AU73">
        <v>0.47970000000000002</v>
      </c>
      <c r="AV73">
        <v>9.5699999999999993E-2</v>
      </c>
      <c r="AW73">
        <v>2.6294</v>
      </c>
      <c r="AX73">
        <v>0.19550000000000001</v>
      </c>
      <c r="AY73">
        <v>0.86370000000000002</v>
      </c>
      <c r="AZ73">
        <v>0.61140000000000005</v>
      </c>
      <c r="BA73">
        <v>0.54790000000000005</v>
      </c>
      <c r="BB73">
        <v>325.67840000000001</v>
      </c>
      <c r="BC73">
        <v>0.98450000000000004</v>
      </c>
      <c r="BD73">
        <v>0.73729999999999996</v>
      </c>
      <c r="BE73">
        <v>1.9879</v>
      </c>
      <c r="BF73">
        <v>0.84009999999999996</v>
      </c>
      <c r="BG73">
        <v>0.2114</v>
      </c>
      <c r="BH73">
        <v>203.6696</v>
      </c>
      <c r="BI73">
        <v>6.4576000000000002</v>
      </c>
      <c r="BJ73">
        <v>4.7126000000000001</v>
      </c>
      <c r="BK73">
        <v>0.48759999999999998</v>
      </c>
      <c r="BL73">
        <v>2.238</v>
      </c>
      <c r="BM73">
        <v>0.61990000000000001</v>
      </c>
      <c r="BN73">
        <v>0.46589999999999998</v>
      </c>
      <c r="BO73">
        <v>0.79339999999999999</v>
      </c>
      <c r="BP73">
        <v>0.2261</v>
      </c>
      <c r="BQ73">
        <v>0.2989</v>
      </c>
      <c r="BR73">
        <v>0.53439999999999999</v>
      </c>
      <c r="BS73">
        <v>0.2248</v>
      </c>
    </row>
    <row r="74" spans="1:71" x14ac:dyDescent="0.4">
      <c r="A74" s="1" t="s">
        <v>549</v>
      </c>
      <c r="B74" s="1" t="s">
        <v>166</v>
      </c>
      <c r="C74" s="2">
        <v>45530.615567129629</v>
      </c>
      <c r="J74">
        <v>-4.0000000000000002E-4</v>
      </c>
      <c r="K74">
        <v>113.0727</v>
      </c>
      <c r="L74">
        <v>9.4000000000000004E-3</v>
      </c>
      <c r="M74">
        <v>-7.7999999999999996E-3</v>
      </c>
      <c r="N74">
        <v>3.2000000000000002E-3</v>
      </c>
      <c r="O74">
        <v>-2.9999999999999997E-4</v>
      </c>
      <c r="P74">
        <v>0.77359999999999995</v>
      </c>
      <c r="Q74">
        <v>1.6999999999999999E-3</v>
      </c>
      <c r="R74">
        <v>1E-3</v>
      </c>
      <c r="S74">
        <v>5.67E-2</v>
      </c>
      <c r="T74">
        <v>1.8100000000000002E-2</v>
      </c>
      <c r="U74">
        <v>157.20760000000001</v>
      </c>
      <c r="V74">
        <v>5.3900000000000003E-2</v>
      </c>
      <c r="W74">
        <v>0.34839999999999999</v>
      </c>
      <c r="X74">
        <v>0.50470000000000004</v>
      </c>
      <c r="Y74">
        <v>0.31790000000000002</v>
      </c>
      <c r="Z74">
        <v>1.3100000000000001E-2</v>
      </c>
      <c r="AA74">
        <v>104.54989999999999</v>
      </c>
      <c r="AB74">
        <v>2.9018000000000002</v>
      </c>
      <c r="AC74">
        <v>2.0971000000000002</v>
      </c>
      <c r="AD74">
        <v>1.1999999999999999E-3</v>
      </c>
      <c r="AE74">
        <v>0.81889999999999996</v>
      </c>
      <c r="AF74">
        <v>0.1118</v>
      </c>
      <c r="AG74">
        <v>7.1000000000000004E-3</v>
      </c>
      <c r="AH74">
        <v>0.2198</v>
      </c>
      <c r="AI74">
        <v>4.1000000000000003E-3</v>
      </c>
      <c r="AJ74">
        <v>1.4800000000000001E-2</v>
      </c>
      <c r="AK74">
        <v>4.4900000000000002E-2</v>
      </c>
      <c r="AL74">
        <v>1.47E-2</v>
      </c>
      <c r="AM74">
        <v>1.55E-2</v>
      </c>
      <c r="AN74">
        <v>0.98</v>
      </c>
      <c r="AO74">
        <v>0.99</v>
      </c>
      <c r="AP74">
        <v>1</v>
      </c>
      <c r="AQ74">
        <v>-4.0000000000000002E-4</v>
      </c>
      <c r="AR74">
        <v>113.0727</v>
      </c>
      <c r="AS74">
        <v>9.4000000000000004E-3</v>
      </c>
      <c r="AT74">
        <v>-7.7999999999999996E-3</v>
      </c>
      <c r="AU74">
        <v>3.2000000000000002E-3</v>
      </c>
      <c r="AV74">
        <v>-2.9999999999999997E-4</v>
      </c>
      <c r="AW74">
        <v>0.77359999999999995</v>
      </c>
      <c r="AX74">
        <v>-5.9999999999999995E-4</v>
      </c>
      <c r="AY74">
        <v>-1.2999999999999999E-3</v>
      </c>
      <c r="AZ74">
        <v>5.6599999999999998E-2</v>
      </c>
      <c r="BA74">
        <v>1.9800000000000002E-2</v>
      </c>
      <c r="BB74">
        <v>157.20760000000001</v>
      </c>
      <c r="BC74">
        <v>5.3900000000000003E-2</v>
      </c>
      <c r="BD74">
        <v>0.34839999999999999</v>
      </c>
      <c r="BE74">
        <v>0.47799999999999998</v>
      </c>
      <c r="BF74">
        <v>0.31790000000000002</v>
      </c>
      <c r="BG74">
        <v>1.3100000000000001E-2</v>
      </c>
      <c r="BH74">
        <v>104.54989999999999</v>
      </c>
      <c r="BI74">
        <v>2.9018000000000002</v>
      </c>
      <c r="BJ74">
        <v>2.0947</v>
      </c>
      <c r="BK74">
        <v>-1.6000000000000001E-3</v>
      </c>
      <c r="BL74">
        <v>0.81720000000000004</v>
      </c>
      <c r="BM74">
        <v>0.1133</v>
      </c>
      <c r="BN74">
        <v>3.0000000000000001E-3</v>
      </c>
      <c r="BO74">
        <v>0.21959999999999999</v>
      </c>
      <c r="BP74">
        <v>1.4800000000000001E-2</v>
      </c>
      <c r="BQ74">
        <v>4.4900000000000002E-2</v>
      </c>
      <c r="BR74">
        <v>1.37E-2</v>
      </c>
      <c r="BS74">
        <v>1.55E-2</v>
      </c>
    </row>
    <row r="75" spans="1:71" x14ac:dyDescent="0.4">
      <c r="A75" s="1" t="s">
        <v>550</v>
      </c>
      <c r="B75" s="1" t="s">
        <v>166</v>
      </c>
      <c r="C75" s="2">
        <v>45530.617303240739</v>
      </c>
      <c r="J75">
        <v>-4.0000000000000002E-4</v>
      </c>
      <c r="K75">
        <v>117.2993</v>
      </c>
      <c r="L75">
        <v>4.1999999999999997E-3</v>
      </c>
      <c r="M75">
        <v>-8.8000000000000005E-3</v>
      </c>
      <c r="N75">
        <v>3.3E-3</v>
      </c>
      <c r="O75">
        <v>-2.0000000000000001E-4</v>
      </c>
      <c r="P75">
        <v>0.76190000000000002</v>
      </c>
      <c r="Q75">
        <v>1.6999999999999999E-3</v>
      </c>
      <c r="R75">
        <v>1E-4</v>
      </c>
      <c r="S75">
        <v>5.8999999999999997E-2</v>
      </c>
      <c r="T75">
        <v>1.9900000000000001E-2</v>
      </c>
      <c r="U75">
        <v>162.6867</v>
      </c>
      <c r="V75">
        <v>3.85E-2</v>
      </c>
      <c r="W75">
        <v>0.36399999999999999</v>
      </c>
      <c r="X75">
        <v>0.51790000000000003</v>
      </c>
      <c r="Y75">
        <v>0.32769999999999999</v>
      </c>
      <c r="Z75">
        <v>0.01</v>
      </c>
      <c r="AA75">
        <v>96.364800000000002</v>
      </c>
      <c r="AB75">
        <v>2.8727</v>
      </c>
      <c r="AC75">
        <v>2.1686000000000001</v>
      </c>
      <c r="AD75">
        <v>-1E-4</v>
      </c>
      <c r="AE75">
        <v>0.84179999999999999</v>
      </c>
      <c r="AF75">
        <v>0.1119</v>
      </c>
      <c r="AG75">
        <v>6.6E-3</v>
      </c>
      <c r="AH75">
        <v>0.24149999999999999</v>
      </c>
      <c r="AI75">
        <v>2.7000000000000001E-3</v>
      </c>
      <c r="AJ75">
        <v>1.4999999999999999E-2</v>
      </c>
      <c r="AK75">
        <v>4.6100000000000002E-2</v>
      </c>
      <c r="AL75">
        <v>1.55E-2</v>
      </c>
      <c r="AM75">
        <v>1.8200000000000001E-2</v>
      </c>
      <c r="AN75">
        <v>0.98</v>
      </c>
      <c r="AO75">
        <v>0.98</v>
      </c>
      <c r="AP75">
        <v>0.99</v>
      </c>
      <c r="AQ75">
        <v>-4.0000000000000002E-4</v>
      </c>
      <c r="AR75">
        <v>117.2993</v>
      </c>
      <c r="AS75">
        <v>4.1999999999999997E-3</v>
      </c>
      <c r="AT75">
        <v>-8.8000000000000005E-3</v>
      </c>
      <c r="AU75">
        <v>3.3E-3</v>
      </c>
      <c r="AV75">
        <v>-2.0000000000000001E-4</v>
      </c>
      <c r="AW75">
        <v>0.76190000000000002</v>
      </c>
      <c r="AX75">
        <v>-8.0000000000000004E-4</v>
      </c>
      <c r="AY75">
        <v>-2.3E-3</v>
      </c>
      <c r="AZ75">
        <v>5.8900000000000001E-2</v>
      </c>
      <c r="BA75">
        <v>2.1700000000000001E-2</v>
      </c>
      <c r="BB75">
        <v>162.6867</v>
      </c>
      <c r="BC75">
        <v>3.85E-2</v>
      </c>
      <c r="BD75">
        <v>0.36399999999999999</v>
      </c>
      <c r="BE75">
        <v>0.49020000000000002</v>
      </c>
      <c r="BF75">
        <v>0.32769999999999999</v>
      </c>
      <c r="BG75">
        <v>0.01</v>
      </c>
      <c r="BH75">
        <v>96.364800000000002</v>
      </c>
      <c r="BI75">
        <v>2.8727</v>
      </c>
      <c r="BJ75">
        <v>2.1661000000000001</v>
      </c>
      <c r="BK75">
        <v>-3.0000000000000001E-3</v>
      </c>
      <c r="BL75">
        <v>0.84</v>
      </c>
      <c r="BM75">
        <v>0.1135</v>
      </c>
      <c r="BN75">
        <v>2.3E-3</v>
      </c>
      <c r="BO75">
        <v>0.24129999999999999</v>
      </c>
      <c r="BP75">
        <v>1.4999999999999999E-2</v>
      </c>
      <c r="BQ75">
        <v>4.6100000000000002E-2</v>
      </c>
      <c r="BR75">
        <v>1.4500000000000001E-2</v>
      </c>
      <c r="BS75">
        <v>1.8200000000000001E-2</v>
      </c>
    </row>
    <row r="76" spans="1:71" x14ac:dyDescent="0.4">
      <c r="A76" s="1" t="s">
        <v>551</v>
      </c>
      <c r="B76" s="1" t="s">
        <v>166</v>
      </c>
      <c r="C76" s="2">
        <v>45530.619050925925</v>
      </c>
      <c r="J76">
        <v>-6.9999999999999999E-4</v>
      </c>
      <c r="K76">
        <v>109.6709</v>
      </c>
      <c r="L76">
        <v>5.4000000000000003E-3</v>
      </c>
      <c r="M76">
        <v>-8.2000000000000007E-3</v>
      </c>
      <c r="N76">
        <v>3.2000000000000002E-3</v>
      </c>
      <c r="O76">
        <v>-2.0000000000000001E-4</v>
      </c>
      <c r="P76">
        <v>0.78480000000000005</v>
      </c>
      <c r="Q76">
        <v>1.2999999999999999E-3</v>
      </c>
      <c r="R76">
        <v>-2.0000000000000001E-4</v>
      </c>
      <c r="S76">
        <v>5.4899999999999997E-2</v>
      </c>
      <c r="T76">
        <v>1.5599999999999999E-2</v>
      </c>
      <c r="U76">
        <v>154.85</v>
      </c>
      <c r="V76">
        <v>3.3099999999999997E-2</v>
      </c>
      <c r="W76">
        <v>0.34060000000000001</v>
      </c>
      <c r="X76">
        <v>0.49199999999999999</v>
      </c>
      <c r="Y76">
        <v>0.31519999999999998</v>
      </c>
      <c r="Z76">
        <v>7.1999999999999998E-3</v>
      </c>
      <c r="AA76" t="s">
        <v>552</v>
      </c>
      <c r="AB76">
        <v>2.7576999999999998</v>
      </c>
      <c r="AC76">
        <v>1.9935</v>
      </c>
      <c r="AD76">
        <v>-1.4E-3</v>
      </c>
      <c r="AE76">
        <v>0.78500000000000003</v>
      </c>
      <c r="AF76">
        <v>0.1095</v>
      </c>
      <c r="AG76">
        <v>-8.0000000000000004E-4</v>
      </c>
      <c r="AH76">
        <v>0.19800000000000001</v>
      </c>
      <c r="AI76">
        <v>3.3999999999999998E-3</v>
      </c>
      <c r="AJ76">
        <v>1.4800000000000001E-2</v>
      </c>
      <c r="AK76">
        <v>4.3999999999999997E-2</v>
      </c>
      <c r="AL76">
        <v>1.41E-2</v>
      </c>
      <c r="AM76">
        <v>1.18E-2</v>
      </c>
      <c r="AN76">
        <v>0.98</v>
      </c>
      <c r="AO76">
        <v>0.98</v>
      </c>
      <c r="AP76">
        <v>0.99</v>
      </c>
      <c r="AQ76">
        <v>-6.9999999999999999E-4</v>
      </c>
      <c r="AR76">
        <v>109.6709</v>
      </c>
      <c r="AS76">
        <v>5.4000000000000003E-3</v>
      </c>
      <c r="AT76">
        <v>-8.2000000000000007E-3</v>
      </c>
      <c r="AU76">
        <v>3.2000000000000002E-3</v>
      </c>
      <c r="AV76">
        <v>-2.0000000000000001E-4</v>
      </c>
      <c r="AW76">
        <v>0.78480000000000005</v>
      </c>
      <c r="AX76">
        <v>-1E-3</v>
      </c>
      <c r="AY76">
        <v>-2.5000000000000001E-3</v>
      </c>
      <c r="AZ76">
        <v>5.4800000000000001E-2</v>
      </c>
      <c r="BA76">
        <v>1.7299999999999999E-2</v>
      </c>
      <c r="BB76">
        <v>154.85</v>
      </c>
      <c r="BC76">
        <v>3.3099999999999997E-2</v>
      </c>
      <c r="BD76">
        <v>0.34060000000000001</v>
      </c>
      <c r="BE76">
        <v>0.46560000000000001</v>
      </c>
      <c r="BF76">
        <v>0.31519999999999998</v>
      </c>
      <c r="BG76">
        <v>7.1999999999999998E-3</v>
      </c>
      <c r="BH76">
        <v>112.095</v>
      </c>
      <c r="BI76">
        <v>2.7576999999999998</v>
      </c>
      <c r="BJ76">
        <v>1.9912000000000001</v>
      </c>
      <c r="BK76">
        <v>-4.1999999999999997E-3</v>
      </c>
      <c r="BL76">
        <v>0.7833</v>
      </c>
      <c r="BM76">
        <v>0.111</v>
      </c>
      <c r="BN76">
        <v>-4.8999999999999998E-3</v>
      </c>
      <c r="BO76">
        <v>0.19789999999999999</v>
      </c>
      <c r="BP76">
        <v>1.4800000000000001E-2</v>
      </c>
      <c r="BQ76">
        <v>4.3999999999999997E-2</v>
      </c>
      <c r="BR76">
        <v>1.3100000000000001E-2</v>
      </c>
      <c r="BS76">
        <v>1.18E-2</v>
      </c>
    </row>
    <row r="77" spans="1:71" x14ac:dyDescent="0.4">
      <c r="A77" s="1" t="s">
        <v>553</v>
      </c>
      <c r="B77" s="1" t="s">
        <v>166</v>
      </c>
      <c r="C77" s="2">
        <v>45530.620787037034</v>
      </c>
      <c r="J77">
        <v>-2.9999999999999997E-4</v>
      </c>
      <c r="K77">
        <v>109.712</v>
      </c>
      <c r="L77">
        <v>4.4999999999999997E-3</v>
      </c>
      <c r="M77">
        <v>-1.0200000000000001E-2</v>
      </c>
      <c r="N77">
        <v>3.0999999999999999E-3</v>
      </c>
      <c r="O77">
        <v>-2.0000000000000001E-4</v>
      </c>
      <c r="P77">
        <v>0.78059999999999996</v>
      </c>
      <c r="Q77">
        <v>1.8E-3</v>
      </c>
      <c r="R77">
        <v>-1E-4</v>
      </c>
      <c r="S77">
        <v>5.5199999999999999E-2</v>
      </c>
      <c r="T77">
        <v>1.49E-2</v>
      </c>
      <c r="U77">
        <v>155.84350000000001</v>
      </c>
      <c r="V77">
        <v>3.4799999999999998E-2</v>
      </c>
      <c r="W77">
        <v>0.33800000000000002</v>
      </c>
      <c r="X77">
        <v>0.4909</v>
      </c>
      <c r="Y77">
        <v>0.31569999999999998</v>
      </c>
      <c r="Z77">
        <v>7.6E-3</v>
      </c>
      <c r="AA77">
        <v>109.0459</v>
      </c>
      <c r="AB77">
        <v>2.7372000000000001</v>
      </c>
      <c r="AC77">
        <v>1.9446000000000001</v>
      </c>
      <c r="AD77">
        <v>-1E-3</v>
      </c>
      <c r="AE77">
        <v>0.77910000000000001</v>
      </c>
      <c r="AF77">
        <v>0.11070000000000001</v>
      </c>
      <c r="AG77">
        <v>-2.3999999999999998E-3</v>
      </c>
      <c r="AH77">
        <v>0.17499999999999999</v>
      </c>
      <c r="AI77">
        <v>2.5999999999999999E-3</v>
      </c>
      <c r="AJ77">
        <v>1.46E-2</v>
      </c>
      <c r="AK77">
        <v>4.41E-2</v>
      </c>
      <c r="AL77">
        <v>1.38E-2</v>
      </c>
      <c r="AM77">
        <v>9.4000000000000004E-3</v>
      </c>
      <c r="AN77">
        <v>0.99</v>
      </c>
      <c r="AO77">
        <v>0.99</v>
      </c>
      <c r="AP77">
        <v>1</v>
      </c>
      <c r="AQ77">
        <v>-2.9999999999999997E-4</v>
      </c>
      <c r="AR77">
        <v>109.712</v>
      </c>
      <c r="AS77">
        <v>4.4999999999999997E-3</v>
      </c>
      <c r="AT77">
        <v>-1.0200000000000001E-2</v>
      </c>
      <c r="AU77">
        <v>3.0999999999999999E-3</v>
      </c>
      <c r="AV77">
        <v>-2.0000000000000001E-4</v>
      </c>
      <c r="AW77">
        <v>0.78059999999999996</v>
      </c>
      <c r="AX77">
        <v>-5.0000000000000001E-4</v>
      </c>
      <c r="AY77">
        <v>-2.3999999999999998E-3</v>
      </c>
      <c r="AZ77">
        <v>5.5100000000000003E-2</v>
      </c>
      <c r="BA77">
        <v>1.66E-2</v>
      </c>
      <c r="BB77">
        <v>155.84350000000001</v>
      </c>
      <c r="BC77">
        <v>3.4799999999999998E-2</v>
      </c>
      <c r="BD77">
        <v>0.33800000000000002</v>
      </c>
      <c r="BE77">
        <v>0.46439999999999998</v>
      </c>
      <c r="BF77">
        <v>0.31569999999999998</v>
      </c>
      <c r="BG77">
        <v>7.6E-3</v>
      </c>
      <c r="BH77">
        <v>109.0459</v>
      </c>
      <c r="BI77">
        <v>2.7372000000000001</v>
      </c>
      <c r="BJ77">
        <v>1.9422999999999999</v>
      </c>
      <c r="BK77">
        <v>-3.8E-3</v>
      </c>
      <c r="BL77">
        <v>0.77739999999999998</v>
      </c>
      <c r="BM77">
        <v>0.11219999999999999</v>
      </c>
      <c r="BN77">
        <v>-6.4999999999999997E-3</v>
      </c>
      <c r="BO77">
        <v>0.1749</v>
      </c>
      <c r="BP77">
        <v>1.46E-2</v>
      </c>
      <c r="BQ77">
        <v>4.41E-2</v>
      </c>
      <c r="BR77">
        <v>1.2800000000000001E-2</v>
      </c>
      <c r="BS77">
        <v>9.4000000000000004E-3</v>
      </c>
    </row>
    <row r="78" spans="1:71" x14ac:dyDescent="0.4">
      <c r="A78" s="1" t="s">
        <v>554</v>
      </c>
      <c r="B78" s="1" t="s">
        <v>166</v>
      </c>
      <c r="C78" s="2">
        <v>45530.622523148151</v>
      </c>
      <c r="J78">
        <v>8.0999999999999996E-3</v>
      </c>
      <c r="K78">
        <v>117.4829</v>
      </c>
      <c r="L78">
        <v>0.25059999999999999</v>
      </c>
      <c r="M78">
        <v>3.9699999999999999E-2</v>
      </c>
      <c r="N78">
        <v>0.2374</v>
      </c>
      <c r="O78">
        <v>4.7100000000000003E-2</v>
      </c>
      <c r="P78">
        <v>1.2405999999999999</v>
      </c>
      <c r="Q78">
        <v>9.8500000000000004E-2</v>
      </c>
      <c r="R78">
        <v>0.43099999999999999</v>
      </c>
      <c r="S78">
        <v>0.3014</v>
      </c>
      <c r="T78">
        <v>0.26279999999999998</v>
      </c>
      <c r="U78">
        <v>162.49930000000001</v>
      </c>
      <c r="V78">
        <v>0.4662</v>
      </c>
      <c r="W78">
        <v>0.37009999999999998</v>
      </c>
      <c r="X78">
        <v>1.0008999999999999</v>
      </c>
      <c r="Y78">
        <v>0.41930000000000001</v>
      </c>
      <c r="Z78">
        <v>9.69E-2</v>
      </c>
      <c r="AA78">
        <v>102.1224</v>
      </c>
      <c r="AB78">
        <v>3.1970000000000001</v>
      </c>
      <c r="AC78">
        <v>2.3121999999999998</v>
      </c>
      <c r="AD78">
        <v>0.2397</v>
      </c>
      <c r="AE78">
        <v>1.0958000000000001</v>
      </c>
      <c r="AF78">
        <v>0.33889999999999998</v>
      </c>
      <c r="AG78">
        <v>0.22750000000000001</v>
      </c>
      <c r="AH78">
        <v>0.35289999999999999</v>
      </c>
      <c r="AI78">
        <v>0.1009</v>
      </c>
      <c r="AJ78">
        <v>0.1118</v>
      </c>
      <c r="AK78">
        <v>0.14649999999999999</v>
      </c>
      <c r="AL78">
        <v>0.26390000000000002</v>
      </c>
      <c r="AM78">
        <v>0.1115</v>
      </c>
      <c r="AN78">
        <v>0.98</v>
      </c>
      <c r="AO78">
        <v>0.98</v>
      </c>
      <c r="AP78">
        <v>0.99</v>
      </c>
      <c r="AQ78">
        <v>8.0999999999999996E-3</v>
      </c>
      <c r="AR78">
        <v>117.4829</v>
      </c>
      <c r="AS78">
        <v>0.25059999999999999</v>
      </c>
      <c r="AT78">
        <v>3.9699999999999999E-2</v>
      </c>
      <c r="AU78">
        <v>0.2374</v>
      </c>
      <c r="AV78">
        <v>4.7100000000000003E-2</v>
      </c>
      <c r="AW78">
        <v>1.2405999999999999</v>
      </c>
      <c r="AX78">
        <v>9.6000000000000002E-2</v>
      </c>
      <c r="AY78">
        <v>0.42849999999999999</v>
      </c>
      <c r="AZ78">
        <v>0.30130000000000001</v>
      </c>
      <c r="BA78">
        <v>0.2646</v>
      </c>
      <c r="BB78">
        <v>162.49930000000001</v>
      </c>
      <c r="BC78">
        <v>0.4662</v>
      </c>
      <c r="BD78">
        <v>0.37009999999999998</v>
      </c>
      <c r="BE78">
        <v>0.97330000000000005</v>
      </c>
      <c r="BF78">
        <v>0.41930000000000001</v>
      </c>
      <c r="BG78">
        <v>9.69E-2</v>
      </c>
      <c r="BH78">
        <v>102.1224</v>
      </c>
      <c r="BI78">
        <v>3.1970000000000001</v>
      </c>
      <c r="BJ78">
        <v>2.3098000000000001</v>
      </c>
      <c r="BK78">
        <v>0.23669999999999999</v>
      </c>
      <c r="BL78">
        <v>1.0935999999999999</v>
      </c>
      <c r="BM78">
        <v>0.34050000000000002</v>
      </c>
      <c r="BN78">
        <v>0.22309999999999999</v>
      </c>
      <c r="BO78">
        <v>0.35270000000000001</v>
      </c>
      <c r="BP78">
        <v>0.1118</v>
      </c>
      <c r="BQ78">
        <v>0.14649999999999999</v>
      </c>
      <c r="BR78">
        <v>0.26279999999999998</v>
      </c>
      <c r="BS78">
        <v>0.1115</v>
      </c>
    </row>
    <row r="79" spans="1:71" x14ac:dyDescent="0.4">
      <c r="A79" s="1" t="s">
        <v>555</v>
      </c>
      <c r="B79" s="1" t="s">
        <v>166</v>
      </c>
      <c r="C79" s="2">
        <v>45530.624259259261</v>
      </c>
      <c r="J79">
        <v>8.5000000000000006E-3</v>
      </c>
      <c r="K79">
        <v>118.00539999999999</v>
      </c>
      <c r="L79">
        <v>0.2525</v>
      </c>
      <c r="M79">
        <v>3.9600000000000003E-2</v>
      </c>
      <c r="N79">
        <v>0.2384</v>
      </c>
      <c r="O79">
        <v>4.7399999999999998E-2</v>
      </c>
      <c r="P79">
        <v>1.2392000000000001</v>
      </c>
      <c r="Q79">
        <v>9.8299999999999998E-2</v>
      </c>
      <c r="R79">
        <v>0.42620000000000002</v>
      </c>
      <c r="S79">
        <v>0.30030000000000001</v>
      </c>
      <c r="T79">
        <v>0.26119999999999999</v>
      </c>
      <c r="U79">
        <v>163.81</v>
      </c>
      <c r="V79">
        <v>0.48799999999999999</v>
      </c>
      <c r="W79">
        <v>0.36609999999999998</v>
      </c>
      <c r="X79">
        <v>0.99809999999999999</v>
      </c>
      <c r="Y79">
        <v>0.42180000000000001</v>
      </c>
      <c r="Z79">
        <v>9.8500000000000004E-2</v>
      </c>
      <c r="AA79">
        <v>102.0909</v>
      </c>
      <c r="AB79">
        <v>3.1913999999999998</v>
      </c>
      <c r="AC79">
        <v>2.3191999999999999</v>
      </c>
      <c r="AD79">
        <v>0.2374</v>
      </c>
      <c r="AE79">
        <v>1.0894999999999999</v>
      </c>
      <c r="AF79">
        <v>0.33610000000000001</v>
      </c>
      <c r="AG79">
        <v>0.2361</v>
      </c>
      <c r="AH79">
        <v>0.35549999999999998</v>
      </c>
      <c r="AI79">
        <v>0.10290000000000001</v>
      </c>
      <c r="AJ79">
        <v>0.11219999999999999</v>
      </c>
      <c r="AK79">
        <v>0.1467</v>
      </c>
      <c r="AL79">
        <v>0.26219999999999999</v>
      </c>
      <c r="AM79">
        <v>0.11169999999999999</v>
      </c>
      <c r="AN79">
        <v>0.98</v>
      </c>
      <c r="AO79">
        <v>0.98</v>
      </c>
      <c r="AP79">
        <v>0.99</v>
      </c>
      <c r="AQ79">
        <v>8.3999999999999995E-3</v>
      </c>
      <c r="AR79">
        <v>118.00539999999999</v>
      </c>
      <c r="AS79">
        <v>0.2525</v>
      </c>
      <c r="AT79">
        <v>3.9600000000000003E-2</v>
      </c>
      <c r="AU79">
        <v>0.2384</v>
      </c>
      <c r="AV79">
        <v>4.7399999999999998E-2</v>
      </c>
      <c r="AW79">
        <v>1.2392000000000001</v>
      </c>
      <c r="AX79">
        <v>9.5799999999999996E-2</v>
      </c>
      <c r="AY79">
        <v>0.42370000000000002</v>
      </c>
      <c r="AZ79">
        <v>0.30009999999999998</v>
      </c>
      <c r="BA79">
        <v>0.26300000000000001</v>
      </c>
      <c r="BB79">
        <v>163.81</v>
      </c>
      <c r="BC79">
        <v>0.48799999999999999</v>
      </c>
      <c r="BD79">
        <v>0.36609999999999998</v>
      </c>
      <c r="BE79">
        <v>0.97019999999999995</v>
      </c>
      <c r="BF79">
        <v>0.42180000000000001</v>
      </c>
      <c r="BG79">
        <v>9.8500000000000004E-2</v>
      </c>
      <c r="BH79">
        <v>102.0909</v>
      </c>
      <c r="BI79">
        <v>3.1913999999999998</v>
      </c>
      <c r="BJ79">
        <v>2.3168000000000002</v>
      </c>
      <c r="BK79">
        <v>0.2344</v>
      </c>
      <c r="BL79">
        <v>1.0871999999999999</v>
      </c>
      <c r="BM79">
        <v>0.3377</v>
      </c>
      <c r="BN79">
        <v>0.23169999999999999</v>
      </c>
      <c r="BO79">
        <v>0.3553</v>
      </c>
      <c r="BP79">
        <v>0.11219999999999999</v>
      </c>
      <c r="BQ79">
        <v>0.1467</v>
      </c>
      <c r="BR79">
        <v>0.2611</v>
      </c>
      <c r="BS79">
        <v>0.11169999999999999</v>
      </c>
    </row>
    <row r="80" spans="1:71" x14ac:dyDescent="0.4">
      <c r="A80" s="1" t="s">
        <v>556</v>
      </c>
      <c r="B80" s="1" t="s">
        <v>166</v>
      </c>
      <c r="C80" s="2">
        <v>45530.626006944447</v>
      </c>
      <c r="J80">
        <v>2.0000000000000001E-4</v>
      </c>
      <c r="K80">
        <v>-1.2999999999999999E-3</v>
      </c>
      <c r="L80">
        <v>3.0000000000000001E-3</v>
      </c>
      <c r="M80">
        <v>-2.3999999999999998E-3</v>
      </c>
      <c r="N80">
        <v>1E-4</v>
      </c>
      <c r="O80">
        <v>-1E-4</v>
      </c>
      <c r="P80">
        <v>-1.41E-2</v>
      </c>
      <c r="Q80">
        <v>0</v>
      </c>
      <c r="R80">
        <v>0</v>
      </c>
      <c r="S80">
        <v>-4.0000000000000002E-4</v>
      </c>
      <c r="T80">
        <v>2.9999999999999997E-4</v>
      </c>
      <c r="U80">
        <v>4.8999999999999998E-3</v>
      </c>
      <c r="V80">
        <v>3.1699999999999999E-2</v>
      </c>
      <c r="W80">
        <v>-3.8999999999999998E-3</v>
      </c>
      <c r="X80">
        <v>-5.3E-3</v>
      </c>
      <c r="Y80">
        <v>-2.0000000000000001E-4</v>
      </c>
      <c r="Z80">
        <v>4.7000000000000002E-3</v>
      </c>
      <c r="AA80">
        <v>-1.06E-2</v>
      </c>
      <c r="AB80">
        <v>4.0000000000000002E-4</v>
      </c>
      <c r="AC80">
        <v>9.1000000000000004E-3</v>
      </c>
      <c r="AD80">
        <v>-1.0500000000000001E-2</v>
      </c>
      <c r="AE80">
        <v>-6.4000000000000003E-3</v>
      </c>
      <c r="AF80">
        <v>0.1101</v>
      </c>
      <c r="AG80">
        <v>1.4500000000000001E-2</v>
      </c>
      <c r="AH80">
        <v>2.5000000000000001E-3</v>
      </c>
      <c r="AI80">
        <v>6.9999999999999999E-4</v>
      </c>
      <c r="AJ80">
        <v>0</v>
      </c>
      <c r="AK80">
        <v>-1E-4</v>
      </c>
      <c r="AL80">
        <v>0</v>
      </c>
      <c r="AM80">
        <v>2.9999999999999997E-4</v>
      </c>
      <c r="AN80">
        <v>1.02</v>
      </c>
      <c r="AO80">
        <v>1.01</v>
      </c>
      <c r="AP80">
        <v>1.01</v>
      </c>
      <c r="AQ80">
        <v>2.0000000000000001E-4</v>
      </c>
      <c r="AR80">
        <v>-1.2999999999999999E-3</v>
      </c>
      <c r="AS80">
        <v>3.0000000000000001E-3</v>
      </c>
      <c r="AT80">
        <v>-2.3999999999999998E-3</v>
      </c>
      <c r="AU80">
        <v>1E-4</v>
      </c>
      <c r="AV80">
        <v>-1E-4</v>
      </c>
      <c r="AW80">
        <v>-1.41E-2</v>
      </c>
      <c r="AX80">
        <v>0</v>
      </c>
      <c r="AY80">
        <v>0</v>
      </c>
      <c r="AZ80">
        <v>-4.0000000000000002E-4</v>
      </c>
      <c r="BA80">
        <v>2.9999999999999997E-4</v>
      </c>
      <c r="BB80">
        <v>4.8999999999999998E-3</v>
      </c>
      <c r="BC80">
        <v>3.1699999999999999E-2</v>
      </c>
      <c r="BD80">
        <v>-3.8999999999999998E-3</v>
      </c>
      <c r="BE80">
        <v>-5.3E-3</v>
      </c>
      <c r="BF80">
        <v>-2.0000000000000001E-4</v>
      </c>
      <c r="BG80">
        <v>4.7000000000000002E-3</v>
      </c>
      <c r="BH80">
        <v>-1.06E-2</v>
      </c>
      <c r="BI80">
        <v>4.0000000000000002E-4</v>
      </c>
      <c r="BJ80">
        <v>9.1000000000000004E-3</v>
      </c>
      <c r="BK80">
        <v>-1.0500000000000001E-2</v>
      </c>
      <c r="BL80">
        <v>-6.4000000000000003E-3</v>
      </c>
      <c r="BM80">
        <v>0.1101</v>
      </c>
      <c r="BN80">
        <v>1.4500000000000001E-2</v>
      </c>
      <c r="BO80">
        <v>2.5000000000000001E-3</v>
      </c>
      <c r="BP80">
        <v>0</v>
      </c>
      <c r="BQ80">
        <v>-1E-4</v>
      </c>
      <c r="BR80">
        <v>0</v>
      </c>
      <c r="BS80">
        <v>2.9999999999999997E-4</v>
      </c>
    </row>
    <row r="81" spans="1:71" x14ac:dyDescent="0.4">
      <c r="A81" s="1" t="s">
        <v>118</v>
      </c>
      <c r="B81" s="1" t="s">
        <v>119</v>
      </c>
      <c r="C81" s="2">
        <v>45530.627754629626</v>
      </c>
      <c r="J81">
        <v>-4.0000000000000002E-4</v>
      </c>
      <c r="K81">
        <v>4.0000000000000002E-4</v>
      </c>
      <c r="L81">
        <v>2.7000000000000001E-3</v>
      </c>
      <c r="M81">
        <v>-2.3999999999999998E-3</v>
      </c>
      <c r="N81">
        <v>1E-4</v>
      </c>
      <c r="O81">
        <v>-1E-4</v>
      </c>
      <c r="P81">
        <v>-1.1900000000000001E-2</v>
      </c>
      <c r="Q81">
        <v>0</v>
      </c>
      <c r="R81">
        <v>4.0000000000000002E-4</v>
      </c>
      <c r="S81">
        <v>-1E-4</v>
      </c>
      <c r="T81">
        <v>5.9999999999999995E-4</v>
      </c>
      <c r="U81">
        <v>2.3999999999999998E-3</v>
      </c>
      <c r="V81">
        <v>3.1E-2</v>
      </c>
      <c r="W81">
        <v>-8.6999999999999994E-3</v>
      </c>
      <c r="X81">
        <v>-3.5000000000000001E-3</v>
      </c>
      <c r="Y81">
        <v>-2.9999999999999997E-4</v>
      </c>
      <c r="Z81">
        <v>2.5999999999999999E-3</v>
      </c>
      <c r="AA81">
        <v>-1.41E-2</v>
      </c>
      <c r="AB81">
        <v>-1E-4</v>
      </c>
      <c r="AC81">
        <v>2.7000000000000001E-3</v>
      </c>
      <c r="AD81">
        <v>-8.9999999999999993E-3</v>
      </c>
      <c r="AE81">
        <v>-5.5999999999999999E-3</v>
      </c>
      <c r="AF81">
        <v>0.1106</v>
      </c>
      <c r="AG81">
        <v>1.2E-2</v>
      </c>
      <c r="AH81">
        <v>2.5999999999999999E-3</v>
      </c>
      <c r="AI81">
        <v>-1.1999999999999999E-3</v>
      </c>
      <c r="AJ81">
        <v>0</v>
      </c>
      <c r="AK81">
        <v>-1E-4</v>
      </c>
      <c r="AL81">
        <v>4.0000000000000002E-4</v>
      </c>
      <c r="AM81">
        <v>4.0000000000000002E-4</v>
      </c>
      <c r="AN81">
        <v>1.02</v>
      </c>
      <c r="AO81">
        <v>1</v>
      </c>
      <c r="AP81">
        <v>1.01</v>
      </c>
      <c r="AQ81">
        <v>-4.0000000000000002E-4</v>
      </c>
      <c r="AR81">
        <v>4.0000000000000002E-4</v>
      </c>
      <c r="AS81">
        <v>2.7000000000000001E-3</v>
      </c>
      <c r="AT81">
        <v>-2.3999999999999998E-3</v>
      </c>
      <c r="AU81">
        <v>1E-4</v>
      </c>
      <c r="AV81">
        <v>-1E-4</v>
      </c>
      <c r="AW81">
        <v>-1.1900000000000001E-2</v>
      </c>
      <c r="AX81">
        <v>0</v>
      </c>
      <c r="AY81">
        <v>4.0000000000000002E-4</v>
      </c>
      <c r="AZ81">
        <v>-1E-4</v>
      </c>
      <c r="BA81">
        <v>5.9999999999999995E-4</v>
      </c>
      <c r="BB81">
        <v>2.3999999999999998E-3</v>
      </c>
      <c r="BC81">
        <v>3.1E-2</v>
      </c>
      <c r="BD81">
        <v>-8.6999999999999994E-3</v>
      </c>
      <c r="BE81">
        <v>-3.5000000000000001E-3</v>
      </c>
      <c r="BF81">
        <v>-2.9999999999999997E-4</v>
      </c>
      <c r="BG81">
        <v>2.5999999999999999E-3</v>
      </c>
      <c r="BH81">
        <v>-1.41E-2</v>
      </c>
      <c r="BI81">
        <v>-1E-4</v>
      </c>
      <c r="BJ81">
        <v>2.7000000000000001E-3</v>
      </c>
      <c r="BK81">
        <v>-8.9999999999999993E-3</v>
      </c>
      <c r="BL81">
        <v>-5.5999999999999999E-3</v>
      </c>
      <c r="BM81">
        <v>0.1106</v>
      </c>
      <c r="BN81">
        <v>1.2E-2</v>
      </c>
      <c r="BO81">
        <v>2.5999999999999999E-3</v>
      </c>
      <c r="BP81">
        <v>0</v>
      </c>
      <c r="BQ81">
        <v>-1E-4</v>
      </c>
      <c r="BR81">
        <v>4.0000000000000002E-4</v>
      </c>
      <c r="BS81">
        <v>4.0000000000000002E-4</v>
      </c>
    </row>
    <row r="82" spans="1:71" x14ac:dyDescent="0.4">
      <c r="A82" s="1" t="s">
        <v>118</v>
      </c>
      <c r="B82" s="1" t="s">
        <v>119</v>
      </c>
      <c r="C82" s="2">
        <v>45530.629502314812</v>
      </c>
      <c r="J82">
        <v>-1E-4</v>
      </c>
      <c r="K82">
        <v>-1.1999999999999999E-3</v>
      </c>
      <c r="L82">
        <v>2.2000000000000001E-3</v>
      </c>
      <c r="M82">
        <v>-3.0999999999999999E-3</v>
      </c>
      <c r="N82">
        <v>1E-4</v>
      </c>
      <c r="O82">
        <v>-1E-4</v>
      </c>
      <c r="P82">
        <v>-7.4999999999999997E-3</v>
      </c>
      <c r="Q82">
        <v>-2.0000000000000001E-4</v>
      </c>
      <c r="R82">
        <v>5.0000000000000001E-4</v>
      </c>
      <c r="S82">
        <v>-1E-4</v>
      </c>
      <c r="T82">
        <v>8.0000000000000004E-4</v>
      </c>
      <c r="U82">
        <v>8.0000000000000004E-4</v>
      </c>
      <c r="V82">
        <v>4.53E-2</v>
      </c>
      <c r="W82">
        <v>-8.3000000000000001E-3</v>
      </c>
      <c r="X82">
        <v>-4.0000000000000001E-3</v>
      </c>
      <c r="Y82">
        <v>-2.0000000000000001E-4</v>
      </c>
      <c r="Z82">
        <v>2.8E-3</v>
      </c>
      <c r="AA82">
        <v>-1.34E-2</v>
      </c>
      <c r="AB82">
        <v>-1E-3</v>
      </c>
      <c r="AC82">
        <v>2E-3</v>
      </c>
      <c r="AD82">
        <v>-6.7999999999999996E-3</v>
      </c>
      <c r="AE82">
        <v>-3.5000000000000001E-3</v>
      </c>
      <c r="AF82">
        <v>0.10489999999999999</v>
      </c>
      <c r="AG82">
        <v>9.7000000000000003E-3</v>
      </c>
      <c r="AH82">
        <v>2.3E-3</v>
      </c>
      <c r="AI82">
        <v>-6.9999999999999999E-4</v>
      </c>
      <c r="AJ82">
        <v>0</v>
      </c>
      <c r="AK82">
        <v>0</v>
      </c>
      <c r="AL82">
        <v>2.0000000000000001E-4</v>
      </c>
      <c r="AM82">
        <v>5.9999999999999995E-4</v>
      </c>
      <c r="AN82">
        <v>1.03</v>
      </c>
      <c r="AO82">
        <v>1</v>
      </c>
      <c r="AP82">
        <v>1</v>
      </c>
      <c r="AQ82">
        <v>-1E-4</v>
      </c>
      <c r="AR82">
        <v>-1.1999999999999999E-3</v>
      </c>
      <c r="AS82">
        <v>2.2000000000000001E-3</v>
      </c>
      <c r="AT82">
        <v>-3.0999999999999999E-3</v>
      </c>
      <c r="AU82">
        <v>1E-4</v>
      </c>
      <c r="AV82">
        <v>-1E-4</v>
      </c>
      <c r="AW82">
        <v>-7.4999999999999997E-3</v>
      </c>
      <c r="AX82">
        <v>-2.0000000000000001E-4</v>
      </c>
      <c r="AY82">
        <v>5.0000000000000001E-4</v>
      </c>
      <c r="AZ82">
        <v>-1E-4</v>
      </c>
      <c r="BA82">
        <v>8.0000000000000004E-4</v>
      </c>
      <c r="BB82">
        <v>8.0000000000000004E-4</v>
      </c>
      <c r="BC82">
        <v>4.53E-2</v>
      </c>
      <c r="BD82">
        <v>-8.3000000000000001E-3</v>
      </c>
      <c r="BE82">
        <v>-4.0000000000000001E-3</v>
      </c>
      <c r="BF82">
        <v>-2.0000000000000001E-4</v>
      </c>
      <c r="BG82">
        <v>2.8E-3</v>
      </c>
      <c r="BH82">
        <v>-1.34E-2</v>
      </c>
      <c r="BI82">
        <v>-1E-3</v>
      </c>
      <c r="BJ82">
        <v>2E-3</v>
      </c>
      <c r="BK82">
        <v>-6.7999999999999996E-3</v>
      </c>
      <c r="BL82">
        <v>-3.5000000000000001E-3</v>
      </c>
      <c r="BM82">
        <v>0.10489999999999999</v>
      </c>
      <c r="BN82">
        <v>9.7000000000000003E-3</v>
      </c>
      <c r="BO82">
        <v>2.3E-3</v>
      </c>
      <c r="BP82">
        <v>0</v>
      </c>
      <c r="BQ82">
        <v>0</v>
      </c>
      <c r="BR82">
        <v>2.0000000000000001E-4</v>
      </c>
      <c r="BS82">
        <v>5.9999999999999995E-4</v>
      </c>
    </row>
    <row r="83" spans="1:71" x14ac:dyDescent="0.4">
      <c r="A83" s="1" t="s">
        <v>120</v>
      </c>
      <c r="B83" s="1" t="s">
        <v>119</v>
      </c>
      <c r="C83" s="2">
        <v>45530.631249999999</v>
      </c>
      <c r="J83">
        <v>1E-4</v>
      </c>
      <c r="K83">
        <v>-1.8E-3</v>
      </c>
      <c r="L83">
        <v>4.1000000000000003E-3</v>
      </c>
      <c r="M83">
        <v>-3.2000000000000002E-3</v>
      </c>
      <c r="N83">
        <v>0</v>
      </c>
      <c r="O83">
        <v>-2.0000000000000001E-4</v>
      </c>
      <c r="P83">
        <v>-1.49E-2</v>
      </c>
      <c r="Q83">
        <v>0</v>
      </c>
      <c r="R83">
        <v>5.9999999999999995E-4</v>
      </c>
      <c r="S83">
        <v>-2.0000000000000001E-4</v>
      </c>
      <c r="T83">
        <v>2.9999999999999997E-4</v>
      </c>
      <c r="U83">
        <v>6.9999999999999999E-4</v>
      </c>
      <c r="V83">
        <v>2.4E-2</v>
      </c>
      <c r="W83">
        <v>1.6000000000000001E-3</v>
      </c>
      <c r="X83">
        <v>-5.3E-3</v>
      </c>
      <c r="Y83">
        <v>-2.0000000000000001E-4</v>
      </c>
      <c r="Z83">
        <v>2.7000000000000001E-3</v>
      </c>
      <c r="AA83">
        <v>-1.47E-2</v>
      </c>
      <c r="AB83">
        <v>1E-4</v>
      </c>
      <c r="AC83">
        <v>2.5000000000000001E-3</v>
      </c>
      <c r="AD83">
        <v>-6.7000000000000002E-3</v>
      </c>
      <c r="AE83">
        <v>-6.1000000000000004E-3</v>
      </c>
      <c r="AF83">
        <v>0.1114</v>
      </c>
      <c r="AG83">
        <v>1.21E-2</v>
      </c>
      <c r="AH83">
        <v>1.1000000000000001E-3</v>
      </c>
      <c r="AI83">
        <v>-1.5E-3</v>
      </c>
      <c r="AJ83">
        <v>0</v>
      </c>
      <c r="AK83">
        <v>0</v>
      </c>
      <c r="AL83">
        <v>0</v>
      </c>
      <c r="AM83">
        <v>1E-4</v>
      </c>
      <c r="AN83">
        <v>1.03</v>
      </c>
      <c r="AO83">
        <v>1</v>
      </c>
      <c r="AP83">
        <v>1.01</v>
      </c>
      <c r="AQ83">
        <v>1E-4</v>
      </c>
      <c r="AR83">
        <v>-1.8E-3</v>
      </c>
      <c r="AS83">
        <v>4.1000000000000003E-3</v>
      </c>
      <c r="AT83">
        <v>-3.2000000000000002E-3</v>
      </c>
      <c r="AU83">
        <v>0</v>
      </c>
      <c r="AV83">
        <v>-2.0000000000000001E-4</v>
      </c>
      <c r="AW83">
        <v>-1.49E-2</v>
      </c>
      <c r="AX83">
        <v>0</v>
      </c>
      <c r="AY83">
        <v>5.9999999999999995E-4</v>
      </c>
      <c r="AZ83">
        <v>-2.0000000000000001E-4</v>
      </c>
      <c r="BA83">
        <v>2.9999999999999997E-4</v>
      </c>
      <c r="BB83">
        <v>6.9999999999999999E-4</v>
      </c>
      <c r="BC83">
        <v>2.4E-2</v>
      </c>
      <c r="BD83">
        <v>1.6000000000000001E-3</v>
      </c>
      <c r="BE83">
        <v>-5.3E-3</v>
      </c>
      <c r="BF83">
        <v>-2.0000000000000001E-4</v>
      </c>
      <c r="BG83">
        <v>2.7000000000000001E-3</v>
      </c>
      <c r="BH83">
        <v>-1.47E-2</v>
      </c>
      <c r="BI83">
        <v>1E-4</v>
      </c>
      <c r="BJ83">
        <v>2.5000000000000001E-3</v>
      </c>
      <c r="BK83">
        <v>-6.7000000000000002E-3</v>
      </c>
      <c r="BL83">
        <v>-6.1000000000000004E-3</v>
      </c>
      <c r="BM83">
        <v>0.1114</v>
      </c>
      <c r="BN83">
        <v>1.21E-2</v>
      </c>
      <c r="BO83">
        <v>1.1000000000000001E-3</v>
      </c>
      <c r="BP83">
        <v>0</v>
      </c>
      <c r="BQ83">
        <v>0</v>
      </c>
      <c r="BR83">
        <v>0</v>
      </c>
      <c r="BS83">
        <v>1E-4</v>
      </c>
    </row>
    <row r="84" spans="1:71" x14ac:dyDescent="0.4">
      <c r="A84" s="1" t="s">
        <v>137</v>
      </c>
      <c r="B84" s="1" t="s">
        <v>119</v>
      </c>
      <c r="C84" s="2">
        <v>45530.632986111108</v>
      </c>
      <c r="J84">
        <v>4.9393000000000002</v>
      </c>
      <c r="K84">
        <v>4.8292000000000002</v>
      </c>
      <c r="L84">
        <v>4.9747000000000003</v>
      </c>
      <c r="M84">
        <v>4.9869000000000003</v>
      </c>
      <c r="N84">
        <v>4.8693999999999997</v>
      </c>
      <c r="O84">
        <v>4.8933999999999997</v>
      </c>
      <c r="P84">
        <v>4.9623999999999997</v>
      </c>
      <c r="Q84">
        <v>4.9852999999999996</v>
      </c>
      <c r="R84">
        <v>4.9771000000000001</v>
      </c>
      <c r="S84">
        <v>4.9916</v>
      </c>
      <c r="T84">
        <v>4.7352999999999996</v>
      </c>
      <c r="U84">
        <v>4.9024999999999999</v>
      </c>
      <c r="V84">
        <v>4.8388</v>
      </c>
      <c r="W84">
        <v>4.8803000000000001</v>
      </c>
      <c r="X84">
        <v>4.9768999999999997</v>
      </c>
      <c r="Y84">
        <v>4.9054000000000002</v>
      </c>
      <c r="Z84">
        <v>5.0045000000000002</v>
      </c>
      <c r="AA84">
        <v>4.8047000000000004</v>
      </c>
      <c r="AB84">
        <v>4.9781000000000004</v>
      </c>
      <c r="AC84">
        <v>5.2294</v>
      </c>
      <c r="AD84">
        <v>5.0808999999999997</v>
      </c>
      <c r="AE84">
        <v>5.0720999999999998</v>
      </c>
      <c r="AF84">
        <v>5.3209</v>
      </c>
      <c r="AG84">
        <v>5.0244</v>
      </c>
      <c r="AH84">
        <v>4.9493999999999998</v>
      </c>
      <c r="AI84">
        <v>4.9715999999999996</v>
      </c>
      <c r="AJ84">
        <v>4.9420999999999999</v>
      </c>
      <c r="AK84">
        <v>4.9349999999999996</v>
      </c>
      <c r="AL84">
        <v>4.9679000000000002</v>
      </c>
      <c r="AM84">
        <v>4.9363999999999999</v>
      </c>
      <c r="AN84">
        <v>1.01</v>
      </c>
      <c r="AO84">
        <v>1</v>
      </c>
      <c r="AP84">
        <v>1</v>
      </c>
      <c r="AQ84">
        <v>4.9387999999999996</v>
      </c>
      <c r="AR84">
        <v>4.8292000000000002</v>
      </c>
      <c r="AS84">
        <v>4.9747000000000003</v>
      </c>
      <c r="AT84">
        <v>4.9869000000000003</v>
      </c>
      <c r="AU84">
        <v>4.8693999999999997</v>
      </c>
      <c r="AV84">
        <v>4.8933999999999997</v>
      </c>
      <c r="AW84">
        <v>4.9623999999999997</v>
      </c>
      <c r="AX84">
        <v>4.9852999999999996</v>
      </c>
      <c r="AY84">
        <v>4.9767999999999999</v>
      </c>
      <c r="AZ84">
        <v>4.9901999999999997</v>
      </c>
      <c r="BA84">
        <v>4.7354000000000003</v>
      </c>
      <c r="BB84">
        <v>4.9024999999999999</v>
      </c>
      <c r="BC84">
        <v>4.8388</v>
      </c>
      <c r="BD84">
        <v>4.8803000000000001</v>
      </c>
      <c r="BE84">
        <v>4.976</v>
      </c>
      <c r="BF84">
        <v>4.9054000000000002</v>
      </c>
      <c r="BG84">
        <v>5.0045000000000002</v>
      </c>
      <c r="BH84">
        <v>4.8047000000000004</v>
      </c>
      <c r="BI84">
        <v>4.9781000000000004</v>
      </c>
      <c r="BJ84">
        <v>5.2294</v>
      </c>
      <c r="BK84">
        <v>5.0801999999999996</v>
      </c>
      <c r="BL84">
        <v>5.0456000000000003</v>
      </c>
      <c r="BM84">
        <v>5.3209999999999997</v>
      </c>
      <c r="BN84">
        <v>5.0214999999999996</v>
      </c>
      <c r="BO84">
        <v>4.9474999999999998</v>
      </c>
      <c r="BP84">
        <v>4.9420999999999999</v>
      </c>
      <c r="BQ84">
        <v>4.9349999999999996</v>
      </c>
      <c r="BR84">
        <v>4.9634</v>
      </c>
      <c r="BS84">
        <v>4.9363999999999999</v>
      </c>
    </row>
    <row r="85" spans="1:71" x14ac:dyDescent="0.4">
      <c r="A85" s="1" t="s">
        <v>133</v>
      </c>
      <c r="B85" s="1" t="s">
        <v>119</v>
      </c>
      <c r="C85" s="2">
        <v>45530.634756944448</v>
      </c>
      <c r="J85">
        <v>2.0000000000000001E-4</v>
      </c>
      <c r="K85">
        <v>-2.0000000000000001E-4</v>
      </c>
      <c r="L85">
        <v>1.54E-2</v>
      </c>
      <c r="M85">
        <v>-1.4E-3</v>
      </c>
      <c r="N85">
        <v>2.0000000000000001E-4</v>
      </c>
      <c r="O85">
        <v>0</v>
      </c>
      <c r="P85">
        <v>-1.43E-2</v>
      </c>
      <c r="Q85">
        <v>1E-4</v>
      </c>
      <c r="R85">
        <v>5.0000000000000001E-4</v>
      </c>
      <c r="S85">
        <v>0</v>
      </c>
      <c r="T85">
        <v>-2.0000000000000001E-4</v>
      </c>
      <c r="U85">
        <v>1.6999999999999999E-3</v>
      </c>
      <c r="V85">
        <v>3.5499999999999997E-2</v>
      </c>
      <c r="W85">
        <v>-9.7999999999999997E-3</v>
      </c>
      <c r="X85">
        <v>-4.1000000000000003E-3</v>
      </c>
      <c r="Y85">
        <v>0</v>
      </c>
      <c r="Z85">
        <v>5.3600000000000002E-2</v>
      </c>
      <c r="AA85">
        <v>-1.5299999999999999E-2</v>
      </c>
      <c r="AB85">
        <v>-6.9999999999999999E-4</v>
      </c>
      <c r="AC85">
        <v>4.4999999999999997E-3</v>
      </c>
      <c r="AD85">
        <v>-7.6E-3</v>
      </c>
      <c r="AE85">
        <v>-4.7999999999999996E-3</v>
      </c>
      <c r="AF85">
        <v>0.183</v>
      </c>
      <c r="AG85">
        <v>3.3399999999999999E-2</v>
      </c>
      <c r="AH85">
        <v>2.5999999999999999E-3</v>
      </c>
      <c r="AI85">
        <v>1.1000000000000001E-3</v>
      </c>
      <c r="AJ85">
        <v>1E-4</v>
      </c>
      <c r="AK85">
        <v>1.6000000000000001E-3</v>
      </c>
      <c r="AL85">
        <v>1E-4</v>
      </c>
      <c r="AM85">
        <v>1E-4</v>
      </c>
      <c r="AN85">
        <v>1.02</v>
      </c>
      <c r="AO85">
        <v>1</v>
      </c>
      <c r="AP85">
        <v>1.01</v>
      </c>
      <c r="AQ85">
        <v>2.0000000000000001E-4</v>
      </c>
      <c r="AR85">
        <v>-2.0000000000000001E-4</v>
      </c>
      <c r="AS85">
        <v>1.54E-2</v>
      </c>
      <c r="AT85">
        <v>-1.4E-3</v>
      </c>
      <c r="AU85">
        <v>2.0000000000000001E-4</v>
      </c>
      <c r="AV85">
        <v>0</v>
      </c>
      <c r="AW85">
        <v>-1.43E-2</v>
      </c>
      <c r="AX85">
        <v>1E-4</v>
      </c>
      <c r="AY85">
        <v>5.0000000000000001E-4</v>
      </c>
      <c r="AZ85">
        <v>0</v>
      </c>
      <c r="BA85">
        <v>-2.0000000000000001E-4</v>
      </c>
      <c r="BB85">
        <v>1.6999999999999999E-3</v>
      </c>
      <c r="BC85">
        <v>3.5499999999999997E-2</v>
      </c>
      <c r="BD85">
        <v>-9.7999999999999997E-3</v>
      </c>
      <c r="BE85">
        <v>-4.1000000000000003E-3</v>
      </c>
      <c r="BF85">
        <v>0</v>
      </c>
      <c r="BG85">
        <v>5.3600000000000002E-2</v>
      </c>
      <c r="BH85">
        <v>-1.5299999999999999E-2</v>
      </c>
      <c r="BI85">
        <v>-6.9999999999999999E-4</v>
      </c>
      <c r="BJ85">
        <v>4.4999999999999997E-3</v>
      </c>
      <c r="BK85">
        <v>-7.6E-3</v>
      </c>
      <c r="BL85">
        <v>-4.7999999999999996E-3</v>
      </c>
      <c r="BM85">
        <v>0.183</v>
      </c>
      <c r="BN85">
        <v>3.3399999999999999E-2</v>
      </c>
      <c r="BO85">
        <v>2.5999999999999999E-3</v>
      </c>
      <c r="BP85">
        <v>1E-4</v>
      </c>
      <c r="BQ85">
        <v>1.6000000000000001E-3</v>
      </c>
      <c r="BR85">
        <v>1E-4</v>
      </c>
      <c r="BS85">
        <v>1E-4</v>
      </c>
    </row>
    <row r="86" spans="1:71" x14ac:dyDescent="0.4">
      <c r="A86" s="1" t="s">
        <v>557</v>
      </c>
      <c r="B86" s="1" t="s">
        <v>166</v>
      </c>
      <c r="C86" s="2">
        <v>45530.636493055557</v>
      </c>
      <c r="J86">
        <v>2.0000000000000001E-4</v>
      </c>
      <c r="K86">
        <v>1E-4</v>
      </c>
      <c r="L86">
        <v>5.1999999999999998E-3</v>
      </c>
      <c r="M86">
        <v>-1.9E-3</v>
      </c>
      <c r="N86">
        <v>1E-4</v>
      </c>
      <c r="O86">
        <v>-1E-4</v>
      </c>
      <c r="P86">
        <v>-1.15E-2</v>
      </c>
      <c r="Q86">
        <v>0</v>
      </c>
      <c r="R86">
        <v>2.9999999999999997E-4</v>
      </c>
      <c r="S86">
        <v>-2.0000000000000001E-4</v>
      </c>
      <c r="T86">
        <v>5.0000000000000001E-4</v>
      </c>
      <c r="U86">
        <v>6.9999999999999999E-4</v>
      </c>
      <c r="V86">
        <v>2.7699999999999999E-2</v>
      </c>
      <c r="W86">
        <v>-7.7999999999999996E-3</v>
      </c>
      <c r="X86">
        <v>-6.6E-3</v>
      </c>
      <c r="Y86">
        <v>-2.9999999999999997E-4</v>
      </c>
      <c r="Z86">
        <v>1.4500000000000001E-2</v>
      </c>
      <c r="AA86">
        <v>-1.47E-2</v>
      </c>
      <c r="AB86">
        <v>-1E-3</v>
      </c>
      <c r="AC86">
        <v>3.8999999999999998E-3</v>
      </c>
      <c r="AD86">
        <v>-8.6999999999999994E-3</v>
      </c>
      <c r="AE86">
        <v>-3.5999999999999999E-3</v>
      </c>
      <c r="AF86">
        <v>0.11600000000000001</v>
      </c>
      <c r="AG86">
        <v>1.32E-2</v>
      </c>
      <c r="AH86">
        <v>2E-3</v>
      </c>
      <c r="AI86">
        <v>-1E-4</v>
      </c>
      <c r="AJ86">
        <v>0</v>
      </c>
      <c r="AK86">
        <v>4.0000000000000002E-4</v>
      </c>
      <c r="AL86">
        <v>1E-4</v>
      </c>
      <c r="AM86">
        <v>5.0000000000000001E-4</v>
      </c>
      <c r="AN86">
        <v>1.03</v>
      </c>
      <c r="AO86">
        <v>0.99</v>
      </c>
      <c r="AP86">
        <v>1</v>
      </c>
      <c r="AQ86">
        <v>2.0000000000000001E-4</v>
      </c>
      <c r="AR86">
        <v>1E-4</v>
      </c>
      <c r="AS86">
        <v>5.1999999999999998E-3</v>
      </c>
      <c r="AT86">
        <v>-1.9E-3</v>
      </c>
      <c r="AU86">
        <v>1E-4</v>
      </c>
      <c r="AV86">
        <v>-1E-4</v>
      </c>
      <c r="AW86">
        <v>-1.15E-2</v>
      </c>
      <c r="AX86">
        <v>0</v>
      </c>
      <c r="AY86">
        <v>2.9999999999999997E-4</v>
      </c>
      <c r="AZ86">
        <v>-2.0000000000000001E-4</v>
      </c>
      <c r="BA86">
        <v>5.0000000000000001E-4</v>
      </c>
      <c r="BB86">
        <v>6.9999999999999999E-4</v>
      </c>
      <c r="BC86">
        <v>2.7699999999999999E-2</v>
      </c>
      <c r="BD86">
        <v>-7.7999999999999996E-3</v>
      </c>
      <c r="BE86">
        <v>-6.6E-3</v>
      </c>
      <c r="BF86">
        <v>-2.9999999999999997E-4</v>
      </c>
      <c r="BG86">
        <v>1.4500000000000001E-2</v>
      </c>
      <c r="BH86">
        <v>-1.47E-2</v>
      </c>
      <c r="BI86">
        <v>-1E-3</v>
      </c>
      <c r="BJ86">
        <v>3.8999999999999998E-3</v>
      </c>
      <c r="BK86">
        <v>-8.6999999999999994E-3</v>
      </c>
      <c r="BL86">
        <v>-3.5999999999999999E-3</v>
      </c>
      <c r="BM86">
        <v>0.11600000000000001</v>
      </c>
      <c r="BN86">
        <v>1.32E-2</v>
      </c>
      <c r="BO86">
        <v>2E-3</v>
      </c>
      <c r="BP86">
        <v>0</v>
      </c>
      <c r="BQ86">
        <v>4.0000000000000002E-4</v>
      </c>
      <c r="BR86">
        <v>1E-4</v>
      </c>
      <c r="BS86">
        <v>5.0000000000000001E-4</v>
      </c>
    </row>
    <row r="87" spans="1:71" x14ac:dyDescent="0.4">
      <c r="A87" s="1" t="s">
        <v>558</v>
      </c>
      <c r="B87" s="1" t="s">
        <v>166</v>
      </c>
      <c r="C87" s="2">
        <v>45530.638229166667</v>
      </c>
      <c r="J87">
        <v>9.1000000000000004E-3</v>
      </c>
      <c r="K87">
        <v>0.47470000000000001</v>
      </c>
      <c r="L87">
        <v>0.245</v>
      </c>
      <c r="M87">
        <v>4.6600000000000003E-2</v>
      </c>
      <c r="N87">
        <v>0.2424</v>
      </c>
      <c r="O87">
        <v>4.8399999999999999E-2</v>
      </c>
      <c r="P87">
        <v>0.47399999999999998</v>
      </c>
      <c r="Q87">
        <v>9.7900000000000001E-2</v>
      </c>
      <c r="R87">
        <v>0.48780000000000001</v>
      </c>
      <c r="S87">
        <v>0.2465</v>
      </c>
      <c r="T87">
        <v>0.23019999999999999</v>
      </c>
      <c r="U87">
        <v>0.497</v>
      </c>
      <c r="V87">
        <v>0.4924</v>
      </c>
      <c r="W87">
        <v>0</v>
      </c>
      <c r="X87">
        <v>0.48070000000000002</v>
      </c>
      <c r="Y87">
        <v>9.9500000000000005E-2</v>
      </c>
      <c r="Z87">
        <v>9.2100000000000001E-2</v>
      </c>
      <c r="AA87">
        <v>0.48180000000000001</v>
      </c>
      <c r="AB87">
        <v>0.24099999999999999</v>
      </c>
      <c r="AC87">
        <v>0.1057</v>
      </c>
      <c r="AD87">
        <v>0.24179999999999999</v>
      </c>
      <c r="AE87">
        <v>0.2445</v>
      </c>
      <c r="AF87">
        <v>0.24199999999999999</v>
      </c>
      <c r="AG87">
        <v>0.2457</v>
      </c>
      <c r="AH87">
        <v>9.5399999999999999E-2</v>
      </c>
      <c r="AI87">
        <v>9.5799999999999996E-2</v>
      </c>
      <c r="AJ87">
        <v>0.10009999999999999</v>
      </c>
      <c r="AK87">
        <v>9.7699999999999995E-2</v>
      </c>
      <c r="AL87">
        <v>0.24479999999999999</v>
      </c>
      <c r="AM87">
        <v>9.5799999999999996E-2</v>
      </c>
      <c r="AN87">
        <v>1.04</v>
      </c>
      <c r="AO87">
        <v>1</v>
      </c>
      <c r="AP87">
        <v>1.01</v>
      </c>
      <c r="AQ87">
        <v>9.1000000000000004E-3</v>
      </c>
      <c r="AR87">
        <v>0.47470000000000001</v>
      </c>
      <c r="AS87">
        <v>0.245</v>
      </c>
      <c r="AT87">
        <v>4.6600000000000003E-2</v>
      </c>
      <c r="AU87">
        <v>0.2424</v>
      </c>
      <c r="AV87">
        <v>4.8399999999999999E-2</v>
      </c>
      <c r="AW87">
        <v>0.47399999999999998</v>
      </c>
      <c r="AX87">
        <v>9.7900000000000001E-2</v>
      </c>
      <c r="AY87">
        <v>0.48770000000000002</v>
      </c>
      <c r="AZ87">
        <v>0.2465</v>
      </c>
      <c r="BA87">
        <v>0.23019999999999999</v>
      </c>
      <c r="BB87">
        <v>0.497</v>
      </c>
      <c r="BC87">
        <v>0.4924</v>
      </c>
      <c r="BD87">
        <v>0</v>
      </c>
      <c r="BE87">
        <v>0.48060000000000003</v>
      </c>
      <c r="BF87">
        <v>9.9500000000000005E-2</v>
      </c>
      <c r="BG87">
        <v>9.2100000000000001E-2</v>
      </c>
      <c r="BH87">
        <v>0.48180000000000001</v>
      </c>
      <c r="BI87">
        <v>0.24099999999999999</v>
      </c>
      <c r="BJ87">
        <v>0.1057</v>
      </c>
      <c r="BK87">
        <v>0.24179999999999999</v>
      </c>
      <c r="BL87">
        <v>0.24390000000000001</v>
      </c>
      <c r="BM87">
        <v>0.24210000000000001</v>
      </c>
      <c r="BN87">
        <v>0.24560000000000001</v>
      </c>
      <c r="BO87">
        <v>9.5399999999999999E-2</v>
      </c>
      <c r="BP87">
        <v>0.10009999999999999</v>
      </c>
      <c r="BQ87">
        <v>9.7699999999999995E-2</v>
      </c>
      <c r="BR87">
        <v>0.2447</v>
      </c>
      <c r="BS87">
        <v>9.5799999999999996E-2</v>
      </c>
    </row>
    <row r="88" spans="1:71" x14ac:dyDescent="0.4">
      <c r="A88" s="1" t="s">
        <v>559</v>
      </c>
      <c r="B88" s="1" t="s">
        <v>166</v>
      </c>
      <c r="C88" s="2">
        <v>45530.639965277776</v>
      </c>
      <c r="J88">
        <v>9.7999999999999997E-3</v>
      </c>
      <c r="K88">
        <v>0.47160000000000002</v>
      </c>
      <c r="L88">
        <v>0.2447</v>
      </c>
      <c r="M88">
        <v>4.7E-2</v>
      </c>
      <c r="N88">
        <v>0.2402</v>
      </c>
      <c r="O88">
        <v>4.8000000000000001E-2</v>
      </c>
      <c r="P88">
        <v>0.47189999999999999</v>
      </c>
      <c r="Q88">
        <v>9.7900000000000001E-2</v>
      </c>
      <c r="R88">
        <v>0.48809999999999998</v>
      </c>
      <c r="S88">
        <v>0.247</v>
      </c>
      <c r="T88">
        <v>0.23</v>
      </c>
      <c r="U88">
        <v>0.49370000000000003</v>
      </c>
      <c r="V88">
        <v>0.47289999999999999</v>
      </c>
      <c r="W88">
        <v>-8.8999999999999999E-3</v>
      </c>
      <c r="X88">
        <v>0.48149999999999998</v>
      </c>
      <c r="Y88">
        <v>9.8500000000000004E-2</v>
      </c>
      <c r="Z88">
        <v>9.11E-2</v>
      </c>
      <c r="AA88">
        <v>0.4819</v>
      </c>
      <c r="AB88">
        <v>0.24149999999999999</v>
      </c>
      <c r="AC88">
        <v>0.1077</v>
      </c>
      <c r="AD88">
        <v>0.2429</v>
      </c>
      <c r="AE88">
        <v>0.24129999999999999</v>
      </c>
      <c r="AF88">
        <v>0.26129999999999998</v>
      </c>
      <c r="AG88">
        <v>0.25030000000000002</v>
      </c>
      <c r="AH88">
        <v>9.4600000000000004E-2</v>
      </c>
      <c r="AI88">
        <v>9.7100000000000006E-2</v>
      </c>
      <c r="AJ88">
        <v>9.9199999999999997E-2</v>
      </c>
      <c r="AK88">
        <v>9.7799999999999998E-2</v>
      </c>
      <c r="AL88">
        <v>0.24440000000000001</v>
      </c>
      <c r="AM88">
        <v>9.5899999999999999E-2</v>
      </c>
      <c r="AN88">
        <v>1.03</v>
      </c>
      <c r="AO88">
        <v>0.99</v>
      </c>
      <c r="AP88">
        <v>1</v>
      </c>
      <c r="AQ88">
        <v>9.7999999999999997E-3</v>
      </c>
      <c r="AR88">
        <v>0.47160000000000002</v>
      </c>
      <c r="AS88">
        <v>0.2447</v>
      </c>
      <c r="AT88">
        <v>4.7E-2</v>
      </c>
      <c r="AU88">
        <v>0.2402</v>
      </c>
      <c r="AV88">
        <v>4.8000000000000001E-2</v>
      </c>
      <c r="AW88">
        <v>0.47189999999999999</v>
      </c>
      <c r="AX88">
        <v>9.7900000000000001E-2</v>
      </c>
      <c r="AY88">
        <v>0.48809999999999998</v>
      </c>
      <c r="AZ88">
        <v>0.24690000000000001</v>
      </c>
      <c r="BA88">
        <v>0.23</v>
      </c>
      <c r="BB88">
        <v>0.49370000000000003</v>
      </c>
      <c r="BC88">
        <v>0.47289999999999999</v>
      </c>
      <c r="BD88">
        <v>-8.8999999999999999E-3</v>
      </c>
      <c r="BE88">
        <v>0.48139999999999999</v>
      </c>
      <c r="BF88">
        <v>9.8500000000000004E-2</v>
      </c>
      <c r="BG88">
        <v>9.11E-2</v>
      </c>
      <c r="BH88">
        <v>0.4819</v>
      </c>
      <c r="BI88">
        <v>0.24149999999999999</v>
      </c>
      <c r="BJ88">
        <v>0.1077</v>
      </c>
      <c r="BK88">
        <v>0.2429</v>
      </c>
      <c r="BL88">
        <v>0.24079999999999999</v>
      </c>
      <c r="BM88">
        <v>0.26129999999999998</v>
      </c>
      <c r="BN88">
        <v>0.25019999999999998</v>
      </c>
      <c r="BO88">
        <v>9.4600000000000004E-2</v>
      </c>
      <c r="BP88">
        <v>9.9199999999999997E-2</v>
      </c>
      <c r="BQ88">
        <v>9.7799999999999998E-2</v>
      </c>
      <c r="BR88">
        <v>0.24429999999999999</v>
      </c>
      <c r="BS88">
        <v>9.5899999999999999E-2</v>
      </c>
    </row>
    <row r="89" spans="1:71" x14ac:dyDescent="0.4">
      <c r="A89" s="1" t="s">
        <v>560</v>
      </c>
      <c r="B89" s="1" t="s">
        <v>166</v>
      </c>
      <c r="C89" s="2">
        <v>45530.641701388886</v>
      </c>
      <c r="J89">
        <v>1.9099999999999999E-2</v>
      </c>
      <c r="K89">
        <v>0.9546</v>
      </c>
      <c r="L89">
        <v>0.49020000000000002</v>
      </c>
      <c r="M89">
        <v>9.4799999999999995E-2</v>
      </c>
      <c r="N89">
        <v>0.48399999999999999</v>
      </c>
      <c r="O89">
        <v>9.7100000000000006E-2</v>
      </c>
      <c r="P89">
        <v>0.96660000000000001</v>
      </c>
      <c r="Q89">
        <v>0.19620000000000001</v>
      </c>
      <c r="R89">
        <v>0.98199999999999998</v>
      </c>
      <c r="S89">
        <v>0.49109999999999998</v>
      </c>
      <c r="T89">
        <v>0.4582</v>
      </c>
      <c r="U89">
        <v>0.99360000000000004</v>
      </c>
      <c r="V89">
        <v>0.96530000000000005</v>
      </c>
      <c r="W89">
        <v>-2.9999999999999997E-4</v>
      </c>
      <c r="X89">
        <v>0.98089999999999999</v>
      </c>
      <c r="Y89">
        <v>0.1978</v>
      </c>
      <c r="Z89">
        <v>0.1799</v>
      </c>
      <c r="AA89">
        <v>0.97850000000000004</v>
      </c>
      <c r="AB89">
        <v>0.48470000000000002</v>
      </c>
      <c r="AC89">
        <v>0.20710000000000001</v>
      </c>
      <c r="AD89">
        <v>0.48749999999999999</v>
      </c>
      <c r="AE89">
        <v>0.48799999999999999</v>
      </c>
      <c r="AF89">
        <v>0.47299999999999998</v>
      </c>
      <c r="AG89">
        <v>0.49</v>
      </c>
      <c r="AH89">
        <v>0.1862</v>
      </c>
      <c r="AI89">
        <v>0.1948</v>
      </c>
      <c r="AJ89">
        <v>0.19900000000000001</v>
      </c>
      <c r="AK89">
        <v>0.19439999999999999</v>
      </c>
      <c r="AL89">
        <v>0.48749999999999999</v>
      </c>
      <c r="AM89">
        <v>0.1946</v>
      </c>
      <c r="AN89">
        <v>1.03</v>
      </c>
      <c r="AO89">
        <v>0.99</v>
      </c>
      <c r="AP89">
        <v>1</v>
      </c>
      <c r="AQ89">
        <v>1.9E-2</v>
      </c>
      <c r="AR89">
        <v>0.9546</v>
      </c>
      <c r="AS89">
        <v>0.49020000000000002</v>
      </c>
      <c r="AT89">
        <v>9.4799999999999995E-2</v>
      </c>
      <c r="AU89">
        <v>0.48399999999999999</v>
      </c>
      <c r="AV89">
        <v>9.7100000000000006E-2</v>
      </c>
      <c r="AW89">
        <v>0.96660000000000001</v>
      </c>
      <c r="AX89">
        <v>0.19620000000000001</v>
      </c>
      <c r="AY89">
        <v>0.98199999999999998</v>
      </c>
      <c r="AZ89">
        <v>0.49109999999999998</v>
      </c>
      <c r="BA89">
        <v>0.4582</v>
      </c>
      <c r="BB89">
        <v>0.99360000000000004</v>
      </c>
      <c r="BC89">
        <v>0.96530000000000005</v>
      </c>
      <c r="BD89">
        <v>-2.9999999999999997E-4</v>
      </c>
      <c r="BE89">
        <v>0.98070000000000002</v>
      </c>
      <c r="BF89">
        <v>0.1978</v>
      </c>
      <c r="BG89">
        <v>0.1799</v>
      </c>
      <c r="BH89">
        <v>0.97850000000000004</v>
      </c>
      <c r="BI89">
        <v>0.48470000000000002</v>
      </c>
      <c r="BJ89">
        <v>0.20710000000000001</v>
      </c>
      <c r="BK89">
        <v>0.4874</v>
      </c>
      <c r="BL89">
        <v>0.4869</v>
      </c>
      <c r="BM89">
        <v>0.47299999999999998</v>
      </c>
      <c r="BN89">
        <v>0.48980000000000001</v>
      </c>
      <c r="BO89">
        <v>0.18609999999999999</v>
      </c>
      <c r="BP89">
        <v>0.19900000000000001</v>
      </c>
      <c r="BQ89">
        <v>0.19439999999999999</v>
      </c>
      <c r="BR89">
        <v>0.48730000000000001</v>
      </c>
      <c r="BS89">
        <v>0.1946</v>
      </c>
    </row>
    <row r="90" spans="1:71" x14ac:dyDescent="0.4">
      <c r="A90" s="1" t="s">
        <v>561</v>
      </c>
      <c r="B90" s="1" t="s">
        <v>166</v>
      </c>
      <c r="C90" s="2">
        <v>45530.643437500003</v>
      </c>
      <c r="J90">
        <v>9.64E-2</v>
      </c>
      <c r="K90">
        <v>4.6699000000000002</v>
      </c>
      <c r="L90">
        <v>2.4802</v>
      </c>
      <c r="M90">
        <v>0.49390000000000001</v>
      </c>
      <c r="N90">
        <v>2.3902999999999999</v>
      </c>
      <c r="O90">
        <v>0.4793</v>
      </c>
      <c r="P90">
        <v>4.8571</v>
      </c>
      <c r="Q90">
        <v>0.99060000000000004</v>
      </c>
      <c r="R90">
        <v>4.9268999999999998</v>
      </c>
      <c r="S90">
        <v>2.4485000000000001</v>
      </c>
      <c r="T90">
        <v>2.2906</v>
      </c>
      <c r="U90">
        <v>4.8598999999999997</v>
      </c>
      <c r="V90">
        <v>4.8696000000000002</v>
      </c>
      <c r="W90">
        <v>-1.1999999999999999E-3</v>
      </c>
      <c r="X90">
        <v>4.9938000000000002</v>
      </c>
      <c r="Y90">
        <v>0.97319999999999995</v>
      </c>
      <c r="Z90">
        <v>0.93730000000000002</v>
      </c>
      <c r="AA90">
        <v>4.8280000000000003</v>
      </c>
      <c r="AB90">
        <v>2.4506999999999999</v>
      </c>
      <c r="AC90">
        <v>1.0387999999999999</v>
      </c>
      <c r="AD90">
        <v>2.4954999999999998</v>
      </c>
      <c r="AE90">
        <v>2.5127000000000002</v>
      </c>
      <c r="AF90">
        <v>2.5630999999999999</v>
      </c>
      <c r="AG90">
        <v>2.4883000000000002</v>
      </c>
      <c r="AH90">
        <v>0.95860000000000001</v>
      </c>
      <c r="AI90">
        <v>0.9909</v>
      </c>
      <c r="AJ90">
        <v>0.98150000000000004</v>
      </c>
      <c r="AK90">
        <v>0.98219999999999996</v>
      </c>
      <c r="AL90">
        <v>2.4500000000000002</v>
      </c>
      <c r="AM90">
        <v>0.97699999999999998</v>
      </c>
      <c r="AN90">
        <v>1.01</v>
      </c>
      <c r="AO90">
        <v>1</v>
      </c>
      <c r="AP90">
        <v>1</v>
      </c>
      <c r="AQ90">
        <v>9.6299999999999997E-2</v>
      </c>
      <c r="AR90">
        <v>4.6699000000000002</v>
      </c>
      <c r="AS90">
        <v>2.4802</v>
      </c>
      <c r="AT90">
        <v>0.49390000000000001</v>
      </c>
      <c r="AU90">
        <v>2.3902999999999999</v>
      </c>
      <c r="AV90">
        <v>0.4793</v>
      </c>
      <c r="AW90">
        <v>4.8571</v>
      </c>
      <c r="AX90">
        <v>0.99060000000000004</v>
      </c>
      <c r="AY90">
        <v>4.9267000000000003</v>
      </c>
      <c r="AZ90">
        <v>2.4481999999999999</v>
      </c>
      <c r="BA90">
        <v>2.2906</v>
      </c>
      <c r="BB90">
        <v>4.8598999999999997</v>
      </c>
      <c r="BC90">
        <v>4.8696000000000002</v>
      </c>
      <c r="BD90">
        <v>-1.1999999999999999E-3</v>
      </c>
      <c r="BE90">
        <v>4.9930000000000003</v>
      </c>
      <c r="BF90">
        <v>0.97319999999999995</v>
      </c>
      <c r="BG90">
        <v>0.93730000000000002</v>
      </c>
      <c r="BH90">
        <v>4.8280000000000003</v>
      </c>
      <c r="BI90">
        <v>2.4506999999999999</v>
      </c>
      <c r="BJ90">
        <v>1.0387</v>
      </c>
      <c r="BK90">
        <v>2.4952999999999999</v>
      </c>
      <c r="BL90">
        <v>2.5074000000000001</v>
      </c>
      <c r="BM90">
        <v>2.5632000000000001</v>
      </c>
      <c r="BN90">
        <v>2.4876</v>
      </c>
      <c r="BO90">
        <v>0.95820000000000005</v>
      </c>
      <c r="BP90">
        <v>0.98150000000000004</v>
      </c>
      <c r="BQ90">
        <v>0.98219999999999996</v>
      </c>
      <c r="BR90">
        <v>2.4491000000000001</v>
      </c>
      <c r="BS90">
        <v>0.97699999999999998</v>
      </c>
    </row>
    <row r="91" spans="1:71" x14ac:dyDescent="0.4">
      <c r="A91" s="1" t="s">
        <v>562</v>
      </c>
      <c r="B91" s="1" t="s">
        <v>166</v>
      </c>
      <c r="C91" s="2">
        <v>45530.645173611112</v>
      </c>
      <c r="J91">
        <v>9.5500000000000002E-2</v>
      </c>
      <c r="K91">
        <v>4.6688999999999998</v>
      </c>
      <c r="L91">
        <v>2.4679000000000002</v>
      </c>
      <c r="M91">
        <v>0.48920000000000002</v>
      </c>
      <c r="N91">
        <v>2.395</v>
      </c>
      <c r="O91">
        <v>0.47699999999999998</v>
      </c>
      <c r="P91">
        <v>4.8094000000000001</v>
      </c>
      <c r="Q91">
        <v>0.98109999999999997</v>
      </c>
      <c r="R91">
        <v>4.8864000000000001</v>
      </c>
      <c r="S91">
        <v>2.4264000000000001</v>
      </c>
      <c r="T91">
        <v>2.2894000000000001</v>
      </c>
      <c r="U91">
        <v>4.8663999999999996</v>
      </c>
      <c r="V91">
        <v>4.8059000000000003</v>
      </c>
      <c r="W91">
        <v>-7.7000000000000002E-3</v>
      </c>
      <c r="X91">
        <v>4.9485000000000001</v>
      </c>
      <c r="Y91">
        <v>0.97540000000000004</v>
      </c>
      <c r="Z91">
        <v>0.95209999999999995</v>
      </c>
      <c r="AA91">
        <v>4.7946</v>
      </c>
      <c r="AB91">
        <v>2.4232</v>
      </c>
      <c r="AC91">
        <v>1.0304</v>
      </c>
      <c r="AD91">
        <v>2.4741</v>
      </c>
      <c r="AE91">
        <v>2.4897</v>
      </c>
      <c r="AF91">
        <v>2.5859000000000001</v>
      </c>
      <c r="AG91">
        <v>2.4733999999999998</v>
      </c>
      <c r="AH91">
        <v>0.95499999999999996</v>
      </c>
      <c r="AI91">
        <v>0.98180000000000001</v>
      </c>
      <c r="AJ91">
        <v>0.9829</v>
      </c>
      <c r="AK91">
        <v>0.97299999999999998</v>
      </c>
      <c r="AL91">
        <v>2.4418000000000002</v>
      </c>
      <c r="AM91">
        <v>0.96660000000000001</v>
      </c>
      <c r="AN91">
        <v>1.01</v>
      </c>
      <c r="AO91">
        <v>0.99</v>
      </c>
      <c r="AP91">
        <v>1</v>
      </c>
      <c r="AQ91">
        <v>9.5399999999999999E-2</v>
      </c>
      <c r="AR91">
        <v>4.6688999999999998</v>
      </c>
      <c r="AS91">
        <v>2.4679000000000002</v>
      </c>
      <c r="AT91">
        <v>0.48920000000000002</v>
      </c>
      <c r="AU91">
        <v>2.395</v>
      </c>
      <c r="AV91">
        <v>0.47699999999999998</v>
      </c>
      <c r="AW91">
        <v>4.8094000000000001</v>
      </c>
      <c r="AX91">
        <v>0.98099999999999998</v>
      </c>
      <c r="AY91">
        <v>4.8861999999999997</v>
      </c>
      <c r="AZ91">
        <v>2.4260999999999999</v>
      </c>
      <c r="BA91">
        <v>2.2894999999999999</v>
      </c>
      <c r="BB91">
        <v>4.8663999999999996</v>
      </c>
      <c r="BC91">
        <v>4.8059000000000003</v>
      </c>
      <c r="BD91">
        <v>-7.7000000000000002E-3</v>
      </c>
      <c r="BE91">
        <v>4.9477000000000002</v>
      </c>
      <c r="BF91">
        <v>0.97540000000000004</v>
      </c>
      <c r="BG91">
        <v>0.95209999999999995</v>
      </c>
      <c r="BH91">
        <v>4.7946</v>
      </c>
      <c r="BI91">
        <v>2.4232</v>
      </c>
      <c r="BJ91">
        <v>1.0303</v>
      </c>
      <c r="BK91">
        <v>2.4739</v>
      </c>
      <c r="BL91">
        <v>2.4843999999999999</v>
      </c>
      <c r="BM91">
        <v>2.5859000000000001</v>
      </c>
      <c r="BN91">
        <v>2.4727000000000001</v>
      </c>
      <c r="BO91">
        <v>0.95469999999999999</v>
      </c>
      <c r="BP91">
        <v>0.9829</v>
      </c>
      <c r="BQ91">
        <v>0.97299999999999998</v>
      </c>
      <c r="BR91">
        <v>2.4409000000000001</v>
      </c>
      <c r="BS91">
        <v>0.96660000000000001</v>
      </c>
    </row>
    <row r="92" spans="1:71" x14ac:dyDescent="0.4">
      <c r="A92" s="1" t="s">
        <v>120</v>
      </c>
      <c r="B92" s="1" t="s">
        <v>119</v>
      </c>
      <c r="C92" s="2">
        <v>45530.646921296298</v>
      </c>
      <c r="J92">
        <v>-2.9999999999999997E-4</v>
      </c>
      <c r="K92">
        <v>-2.5000000000000001E-3</v>
      </c>
      <c r="L92">
        <v>1.41E-2</v>
      </c>
      <c r="M92">
        <v>-2.0999999999999999E-3</v>
      </c>
      <c r="N92">
        <v>2.0000000000000001E-4</v>
      </c>
      <c r="O92">
        <v>-1E-4</v>
      </c>
      <c r="P92">
        <v>-1.12E-2</v>
      </c>
      <c r="Q92">
        <v>0</v>
      </c>
      <c r="R92">
        <v>5.0000000000000001E-4</v>
      </c>
      <c r="S92">
        <v>-2.9999999999999997E-4</v>
      </c>
      <c r="T92">
        <v>4.0000000000000002E-4</v>
      </c>
      <c r="U92">
        <v>4.0000000000000002E-4</v>
      </c>
      <c r="V92">
        <v>1.9900000000000001E-2</v>
      </c>
      <c r="W92">
        <v>-5.9999999999999995E-4</v>
      </c>
      <c r="X92">
        <v>-5.0000000000000001E-3</v>
      </c>
      <c r="Y92">
        <v>0</v>
      </c>
      <c r="Z92">
        <v>3.0499999999999999E-2</v>
      </c>
      <c r="AA92">
        <v>-1.55E-2</v>
      </c>
      <c r="AB92">
        <v>-1.4E-3</v>
      </c>
      <c r="AC92">
        <v>8.0000000000000004E-4</v>
      </c>
      <c r="AD92">
        <v>-8.3000000000000001E-3</v>
      </c>
      <c r="AE92">
        <v>-1E-3</v>
      </c>
      <c r="AF92">
        <v>0.18240000000000001</v>
      </c>
      <c r="AG92">
        <v>1.7299999999999999E-2</v>
      </c>
      <c r="AH92">
        <v>2.7000000000000001E-3</v>
      </c>
      <c r="AI92">
        <v>1.2999999999999999E-3</v>
      </c>
      <c r="AJ92">
        <v>0</v>
      </c>
      <c r="AK92">
        <v>2.9999999999999997E-4</v>
      </c>
      <c r="AL92">
        <v>1E-4</v>
      </c>
      <c r="AM92">
        <v>-1E-4</v>
      </c>
      <c r="AN92">
        <v>1.02</v>
      </c>
      <c r="AO92">
        <v>1</v>
      </c>
      <c r="AP92">
        <v>1.01</v>
      </c>
      <c r="AQ92">
        <v>-2.9999999999999997E-4</v>
      </c>
      <c r="AR92">
        <v>-2.5000000000000001E-3</v>
      </c>
      <c r="AS92">
        <v>1.41E-2</v>
      </c>
      <c r="AT92">
        <v>-2.0999999999999999E-3</v>
      </c>
      <c r="AU92">
        <v>2.0000000000000001E-4</v>
      </c>
      <c r="AV92">
        <v>-1E-4</v>
      </c>
      <c r="AW92">
        <v>-1.12E-2</v>
      </c>
      <c r="AX92">
        <v>0</v>
      </c>
      <c r="AY92">
        <v>5.0000000000000001E-4</v>
      </c>
      <c r="AZ92">
        <v>-2.9999999999999997E-4</v>
      </c>
      <c r="BA92">
        <v>4.0000000000000002E-4</v>
      </c>
      <c r="BB92">
        <v>4.0000000000000002E-4</v>
      </c>
      <c r="BC92">
        <v>1.9900000000000001E-2</v>
      </c>
      <c r="BD92">
        <v>-5.9999999999999995E-4</v>
      </c>
      <c r="BE92">
        <v>-5.0000000000000001E-3</v>
      </c>
      <c r="BF92">
        <v>0</v>
      </c>
      <c r="BG92">
        <v>3.0499999999999999E-2</v>
      </c>
      <c r="BH92">
        <v>-1.55E-2</v>
      </c>
      <c r="BI92">
        <v>-1.4E-3</v>
      </c>
      <c r="BJ92">
        <v>8.0000000000000004E-4</v>
      </c>
      <c r="BK92">
        <v>-8.3000000000000001E-3</v>
      </c>
      <c r="BL92">
        <v>-1E-3</v>
      </c>
      <c r="BM92">
        <v>0.18240000000000001</v>
      </c>
      <c r="BN92">
        <v>1.7299999999999999E-2</v>
      </c>
      <c r="BO92">
        <v>2.7000000000000001E-3</v>
      </c>
      <c r="BP92">
        <v>0</v>
      </c>
      <c r="BQ92">
        <v>2.9999999999999997E-4</v>
      </c>
      <c r="BR92">
        <v>1E-4</v>
      </c>
      <c r="BS92">
        <v>-1E-4</v>
      </c>
    </row>
    <row r="93" spans="1:71" x14ac:dyDescent="0.4">
      <c r="A93" s="1" t="s">
        <v>137</v>
      </c>
      <c r="B93" s="1" t="s">
        <v>119</v>
      </c>
      <c r="C93" s="2">
        <v>45530.648657407408</v>
      </c>
      <c r="J93">
        <v>4.9394</v>
      </c>
      <c r="K93">
        <v>4.8512000000000004</v>
      </c>
      <c r="L93">
        <v>4.9794</v>
      </c>
      <c r="M93">
        <v>4.9897</v>
      </c>
      <c r="N93">
        <v>4.8841000000000001</v>
      </c>
      <c r="O93">
        <v>4.9021999999999997</v>
      </c>
      <c r="P93">
        <v>4.9564000000000004</v>
      </c>
      <c r="Q93">
        <v>4.9839000000000002</v>
      </c>
      <c r="R93">
        <v>4.9767999999999999</v>
      </c>
      <c r="S93">
        <v>4.9917999999999996</v>
      </c>
      <c r="T93">
        <v>4.7375999999999996</v>
      </c>
      <c r="U93">
        <v>4.9212999999999996</v>
      </c>
      <c r="V93">
        <v>4.8155999999999999</v>
      </c>
      <c r="W93">
        <v>4.8704999999999998</v>
      </c>
      <c r="X93">
        <v>4.9705000000000004</v>
      </c>
      <c r="Y93">
        <v>4.9116</v>
      </c>
      <c r="Z93">
        <v>5.0240999999999998</v>
      </c>
      <c r="AA93">
        <v>4.8022999999999998</v>
      </c>
      <c r="AB93">
        <v>4.9756</v>
      </c>
      <c r="AC93">
        <v>5.2477999999999998</v>
      </c>
      <c r="AD93">
        <v>5.0856000000000003</v>
      </c>
      <c r="AE93">
        <v>5.0635000000000003</v>
      </c>
      <c r="AF93">
        <v>5.3825000000000003</v>
      </c>
      <c r="AG93">
        <v>5.0298999999999996</v>
      </c>
      <c r="AH93">
        <v>4.9755000000000003</v>
      </c>
      <c r="AI93">
        <v>4.9661</v>
      </c>
      <c r="AJ93">
        <v>4.9615</v>
      </c>
      <c r="AK93">
        <v>4.9335000000000004</v>
      </c>
      <c r="AL93">
        <v>4.9688999999999997</v>
      </c>
      <c r="AM93">
        <v>4.9203999999999999</v>
      </c>
      <c r="AN93">
        <v>1</v>
      </c>
      <c r="AO93">
        <v>0.99</v>
      </c>
      <c r="AP93">
        <v>1</v>
      </c>
      <c r="AQ93">
        <v>4.9389000000000003</v>
      </c>
      <c r="AR93">
        <v>4.8512000000000004</v>
      </c>
      <c r="AS93">
        <v>4.9794</v>
      </c>
      <c r="AT93">
        <v>4.9897</v>
      </c>
      <c r="AU93">
        <v>4.8841000000000001</v>
      </c>
      <c r="AV93">
        <v>4.9021999999999997</v>
      </c>
      <c r="AW93">
        <v>4.9564000000000004</v>
      </c>
      <c r="AX93">
        <v>4.9837999999999996</v>
      </c>
      <c r="AY93">
        <v>4.9763999999999999</v>
      </c>
      <c r="AZ93">
        <v>4.9904000000000002</v>
      </c>
      <c r="BA93">
        <v>4.7375999999999996</v>
      </c>
      <c r="BB93">
        <v>4.9212999999999996</v>
      </c>
      <c r="BC93">
        <v>4.8155999999999999</v>
      </c>
      <c r="BD93">
        <v>4.8704999999999998</v>
      </c>
      <c r="BE93">
        <v>4.9695999999999998</v>
      </c>
      <c r="BF93">
        <v>4.9116</v>
      </c>
      <c r="BG93">
        <v>5.0240999999999998</v>
      </c>
      <c r="BH93">
        <v>4.8022999999999998</v>
      </c>
      <c r="BI93">
        <v>4.9756</v>
      </c>
      <c r="BJ93">
        <v>5.2477</v>
      </c>
      <c r="BK93">
        <v>5.0848000000000004</v>
      </c>
      <c r="BL93">
        <v>5.0369000000000002</v>
      </c>
      <c r="BM93">
        <v>5.3825000000000003</v>
      </c>
      <c r="BN93">
        <v>5.0270000000000001</v>
      </c>
      <c r="BO93">
        <v>4.9736000000000002</v>
      </c>
      <c r="BP93">
        <v>4.9615</v>
      </c>
      <c r="BQ93">
        <v>4.9335000000000004</v>
      </c>
      <c r="BR93">
        <v>4.9644000000000004</v>
      </c>
      <c r="BS93">
        <v>4.9203999999999999</v>
      </c>
    </row>
    <row r="94" spans="1:71" x14ac:dyDescent="0.4">
      <c r="A94" s="1" t="s">
        <v>133</v>
      </c>
      <c r="B94" s="1" t="s">
        <v>119</v>
      </c>
      <c r="C94" s="2">
        <v>45530.650393518517</v>
      </c>
      <c r="J94">
        <v>2.9999999999999997E-4</v>
      </c>
      <c r="K94">
        <v>-5.3E-3</v>
      </c>
      <c r="L94">
        <v>1.5599999999999999E-2</v>
      </c>
      <c r="M94">
        <v>-1.1999999999999999E-3</v>
      </c>
      <c r="N94">
        <v>2.0000000000000001E-4</v>
      </c>
      <c r="O94">
        <v>-1E-4</v>
      </c>
      <c r="P94">
        <v>-1.52E-2</v>
      </c>
      <c r="Q94">
        <v>1E-4</v>
      </c>
      <c r="R94">
        <v>4.0000000000000002E-4</v>
      </c>
      <c r="S94">
        <v>0</v>
      </c>
      <c r="T94">
        <v>2.9999999999999997E-4</v>
      </c>
      <c r="U94">
        <v>-2.0000000000000001E-4</v>
      </c>
      <c r="V94">
        <v>3.1E-2</v>
      </c>
      <c r="W94">
        <v>-6.9999999999999999E-4</v>
      </c>
      <c r="X94">
        <v>-8.3999999999999995E-3</v>
      </c>
      <c r="Y94">
        <v>-1E-4</v>
      </c>
      <c r="Z94">
        <v>4.6100000000000002E-2</v>
      </c>
      <c r="AA94">
        <v>-1.2500000000000001E-2</v>
      </c>
      <c r="AB94">
        <v>-1E-3</v>
      </c>
      <c r="AC94">
        <v>6.0000000000000001E-3</v>
      </c>
      <c r="AD94">
        <v>-7.4000000000000003E-3</v>
      </c>
      <c r="AE94">
        <v>-9.2999999999999992E-3</v>
      </c>
      <c r="AF94">
        <v>0.15409999999999999</v>
      </c>
      <c r="AG94">
        <v>2.4299999999999999E-2</v>
      </c>
      <c r="AH94">
        <v>3.3E-3</v>
      </c>
      <c r="AI94">
        <v>2.5000000000000001E-3</v>
      </c>
      <c r="AJ94">
        <v>1E-4</v>
      </c>
      <c r="AK94">
        <v>1.4E-3</v>
      </c>
      <c r="AL94">
        <v>-1E-4</v>
      </c>
      <c r="AM94">
        <v>0</v>
      </c>
      <c r="AN94">
        <v>1.02</v>
      </c>
      <c r="AO94">
        <v>0.99</v>
      </c>
      <c r="AP94">
        <v>1</v>
      </c>
      <c r="AQ94">
        <v>2.9999999999999997E-4</v>
      </c>
      <c r="AR94">
        <v>-5.3E-3</v>
      </c>
      <c r="AS94">
        <v>1.5599999999999999E-2</v>
      </c>
      <c r="AT94">
        <v>-1.1999999999999999E-3</v>
      </c>
      <c r="AU94">
        <v>2.0000000000000001E-4</v>
      </c>
      <c r="AV94">
        <v>-1E-4</v>
      </c>
      <c r="AW94">
        <v>-1.52E-2</v>
      </c>
      <c r="AX94">
        <v>1E-4</v>
      </c>
      <c r="AY94">
        <v>4.0000000000000002E-4</v>
      </c>
      <c r="AZ94">
        <v>0</v>
      </c>
      <c r="BA94">
        <v>2.9999999999999997E-4</v>
      </c>
      <c r="BB94">
        <v>-2.0000000000000001E-4</v>
      </c>
      <c r="BC94">
        <v>3.1E-2</v>
      </c>
      <c r="BD94">
        <v>-6.9999999999999999E-4</v>
      </c>
      <c r="BE94">
        <v>-8.3999999999999995E-3</v>
      </c>
      <c r="BF94">
        <v>-1E-4</v>
      </c>
      <c r="BG94">
        <v>4.6100000000000002E-2</v>
      </c>
      <c r="BH94">
        <v>-1.2500000000000001E-2</v>
      </c>
      <c r="BI94">
        <v>-1E-3</v>
      </c>
      <c r="BJ94">
        <v>6.0000000000000001E-3</v>
      </c>
      <c r="BK94">
        <v>-7.4000000000000003E-3</v>
      </c>
      <c r="BL94">
        <v>-9.2999999999999992E-3</v>
      </c>
      <c r="BM94">
        <v>0.15409999999999999</v>
      </c>
      <c r="BN94">
        <v>2.4299999999999999E-2</v>
      </c>
      <c r="BO94">
        <v>3.3E-3</v>
      </c>
      <c r="BP94">
        <v>1E-4</v>
      </c>
      <c r="BQ94">
        <v>1.4E-3</v>
      </c>
      <c r="BR94">
        <v>-1E-4</v>
      </c>
      <c r="BS94">
        <v>0</v>
      </c>
    </row>
    <row r="95" spans="1:71" x14ac:dyDescent="0.4">
      <c r="A95" s="1" t="s">
        <v>134</v>
      </c>
      <c r="B95" s="1" t="s">
        <v>119</v>
      </c>
      <c r="C95" s="2">
        <v>45530.652141203704</v>
      </c>
      <c r="J95">
        <v>0.49059999999999998</v>
      </c>
      <c r="K95">
        <v>0.48359999999999997</v>
      </c>
      <c r="L95">
        <v>0.4869</v>
      </c>
      <c r="M95">
        <v>0.48830000000000001</v>
      </c>
      <c r="N95">
        <v>0.47720000000000001</v>
      </c>
      <c r="O95">
        <v>0.48680000000000001</v>
      </c>
      <c r="P95">
        <v>0.49099999999999999</v>
      </c>
      <c r="Q95">
        <v>0.49170000000000003</v>
      </c>
      <c r="R95">
        <v>0.49490000000000001</v>
      </c>
      <c r="S95">
        <v>0.49709999999999999</v>
      </c>
      <c r="T95">
        <v>0.46500000000000002</v>
      </c>
      <c r="U95">
        <v>0.48870000000000002</v>
      </c>
      <c r="V95">
        <v>0.48330000000000001</v>
      </c>
      <c r="W95">
        <v>0.48720000000000002</v>
      </c>
      <c r="X95">
        <v>0.47910000000000003</v>
      </c>
      <c r="Y95">
        <v>0.49559999999999998</v>
      </c>
      <c r="Z95">
        <v>0.47760000000000002</v>
      </c>
      <c r="AA95">
        <v>0.47970000000000002</v>
      </c>
      <c r="AB95">
        <v>0.49440000000000001</v>
      </c>
      <c r="AC95">
        <v>0.51100000000000001</v>
      </c>
      <c r="AD95">
        <v>0.495</v>
      </c>
      <c r="AE95">
        <v>0.48899999999999999</v>
      </c>
      <c r="AF95">
        <v>0.50890000000000002</v>
      </c>
      <c r="AG95">
        <v>0.49359999999999998</v>
      </c>
      <c r="AH95">
        <v>0.46910000000000002</v>
      </c>
      <c r="AI95">
        <v>0.48609999999999998</v>
      </c>
      <c r="AJ95">
        <v>0.49309999999999998</v>
      </c>
      <c r="AK95">
        <v>0.48830000000000001</v>
      </c>
      <c r="AL95">
        <v>0.4884</v>
      </c>
      <c r="AM95">
        <v>0.48380000000000001</v>
      </c>
      <c r="AN95">
        <v>1.03</v>
      </c>
      <c r="AO95">
        <v>1</v>
      </c>
      <c r="AP95">
        <v>1</v>
      </c>
      <c r="AQ95">
        <v>0.49059999999999998</v>
      </c>
      <c r="AR95">
        <v>0.48359999999999997</v>
      </c>
      <c r="AS95">
        <v>0.4869</v>
      </c>
      <c r="AT95">
        <v>0.48830000000000001</v>
      </c>
      <c r="AU95">
        <v>0.47720000000000001</v>
      </c>
      <c r="AV95">
        <v>0.48680000000000001</v>
      </c>
      <c r="AW95">
        <v>0.49099999999999999</v>
      </c>
      <c r="AX95">
        <v>0.49170000000000003</v>
      </c>
      <c r="AY95">
        <v>0.49490000000000001</v>
      </c>
      <c r="AZ95">
        <v>0.49690000000000001</v>
      </c>
      <c r="BA95">
        <v>0.46500000000000002</v>
      </c>
      <c r="BB95">
        <v>0.48870000000000002</v>
      </c>
      <c r="BC95">
        <v>0.48330000000000001</v>
      </c>
      <c r="BD95">
        <v>0.48720000000000002</v>
      </c>
      <c r="BE95">
        <v>0.47899999999999998</v>
      </c>
      <c r="BF95">
        <v>0.49559999999999998</v>
      </c>
      <c r="BG95">
        <v>0.47760000000000002</v>
      </c>
      <c r="BH95">
        <v>0.47970000000000002</v>
      </c>
      <c r="BI95">
        <v>0.49440000000000001</v>
      </c>
      <c r="BJ95">
        <v>0.51100000000000001</v>
      </c>
      <c r="BK95">
        <v>0.49490000000000001</v>
      </c>
      <c r="BL95">
        <v>0.4864</v>
      </c>
      <c r="BM95">
        <v>0.50890000000000002</v>
      </c>
      <c r="BN95">
        <v>0.49330000000000002</v>
      </c>
      <c r="BO95">
        <v>0.46889999999999998</v>
      </c>
      <c r="BP95">
        <v>0.49309999999999998</v>
      </c>
      <c r="BQ95">
        <v>0.48830000000000001</v>
      </c>
      <c r="BR95">
        <v>0.48799999999999999</v>
      </c>
      <c r="BS95">
        <v>0.48380000000000001</v>
      </c>
    </row>
    <row r="96" spans="1:71" x14ac:dyDescent="0.4">
      <c r="A96" s="1" t="s">
        <v>136</v>
      </c>
      <c r="B96" s="1" t="s">
        <v>119</v>
      </c>
      <c r="C96" s="2">
        <v>45530.65388888889</v>
      </c>
      <c r="J96">
        <v>0.48820000000000002</v>
      </c>
      <c r="K96">
        <v>0.48830000000000001</v>
      </c>
      <c r="L96">
        <v>0.49030000000000001</v>
      </c>
      <c r="M96">
        <v>0.48680000000000001</v>
      </c>
      <c r="N96">
        <v>0.48060000000000003</v>
      </c>
      <c r="O96">
        <v>0.48759999999999998</v>
      </c>
      <c r="P96">
        <v>0.49509999999999998</v>
      </c>
      <c r="Q96">
        <v>0.4909</v>
      </c>
      <c r="R96">
        <v>0.49349999999999999</v>
      </c>
      <c r="S96">
        <v>0.4955</v>
      </c>
      <c r="T96">
        <v>0.46500000000000002</v>
      </c>
      <c r="U96">
        <v>0.49419999999999997</v>
      </c>
      <c r="V96">
        <v>0.47639999999999999</v>
      </c>
      <c r="W96">
        <v>0.4839</v>
      </c>
      <c r="X96">
        <v>0.4788</v>
      </c>
      <c r="Y96">
        <v>0.497</v>
      </c>
      <c r="Z96">
        <v>0.47810000000000002</v>
      </c>
      <c r="AA96">
        <v>0.4753</v>
      </c>
      <c r="AB96">
        <v>0.4924</v>
      </c>
      <c r="AC96">
        <v>0.51180000000000003</v>
      </c>
      <c r="AD96">
        <v>0.49619999999999997</v>
      </c>
      <c r="AE96">
        <v>0.48449999999999999</v>
      </c>
      <c r="AF96">
        <v>0.53510000000000002</v>
      </c>
      <c r="AG96">
        <v>0.4924</v>
      </c>
      <c r="AH96">
        <v>0.46739999999999998</v>
      </c>
      <c r="AI96">
        <v>0.4839</v>
      </c>
      <c r="AJ96">
        <v>0.497</v>
      </c>
      <c r="AK96">
        <v>0.48709999999999998</v>
      </c>
      <c r="AL96">
        <v>0.48820000000000002</v>
      </c>
      <c r="AM96">
        <v>0.48270000000000002</v>
      </c>
      <c r="AN96">
        <v>1.03</v>
      </c>
      <c r="AO96">
        <v>0.99</v>
      </c>
      <c r="AP96">
        <v>1.01</v>
      </c>
      <c r="AQ96">
        <v>0.48820000000000002</v>
      </c>
      <c r="AR96">
        <v>0.48830000000000001</v>
      </c>
      <c r="AS96">
        <v>0.49030000000000001</v>
      </c>
      <c r="AT96">
        <v>0.48680000000000001</v>
      </c>
      <c r="AU96">
        <v>0.48060000000000003</v>
      </c>
      <c r="AV96">
        <v>0.48759999999999998</v>
      </c>
      <c r="AW96">
        <v>0.49509999999999998</v>
      </c>
      <c r="AX96">
        <v>0.4909</v>
      </c>
      <c r="AY96">
        <v>0.49349999999999999</v>
      </c>
      <c r="AZ96">
        <v>0.49530000000000002</v>
      </c>
      <c r="BA96">
        <v>0.46500000000000002</v>
      </c>
      <c r="BB96">
        <v>0.49419999999999997</v>
      </c>
      <c r="BC96">
        <v>0.47639999999999999</v>
      </c>
      <c r="BD96">
        <v>0.4839</v>
      </c>
      <c r="BE96">
        <v>0.47870000000000001</v>
      </c>
      <c r="BF96">
        <v>0.497</v>
      </c>
      <c r="BG96">
        <v>0.47810000000000002</v>
      </c>
      <c r="BH96">
        <v>0.4753</v>
      </c>
      <c r="BI96">
        <v>0.4924</v>
      </c>
      <c r="BJ96">
        <v>0.51180000000000003</v>
      </c>
      <c r="BK96">
        <v>0.49619999999999997</v>
      </c>
      <c r="BL96">
        <v>0.48180000000000001</v>
      </c>
      <c r="BM96">
        <v>0.53520000000000001</v>
      </c>
      <c r="BN96">
        <v>0.49209999999999998</v>
      </c>
      <c r="BO96">
        <v>0.4672</v>
      </c>
      <c r="BP96">
        <v>0.497</v>
      </c>
      <c r="BQ96">
        <v>0.48709999999999998</v>
      </c>
      <c r="BR96">
        <v>0.48780000000000001</v>
      </c>
      <c r="BS96">
        <v>0.48270000000000002</v>
      </c>
    </row>
    <row r="97" spans="1:71" x14ac:dyDescent="0.4">
      <c r="A97" s="1" t="s">
        <v>541</v>
      </c>
      <c r="B97" s="1" t="s">
        <v>119</v>
      </c>
      <c r="C97" s="2">
        <v>45530.655648148146</v>
      </c>
      <c r="J97">
        <v>5.077</v>
      </c>
      <c r="K97">
        <v>4.9932999999999996</v>
      </c>
      <c r="L97">
        <v>5.1119000000000003</v>
      </c>
      <c r="M97">
        <v>5.0206999999999997</v>
      </c>
      <c r="N97">
        <v>5.0011000000000001</v>
      </c>
      <c r="O97">
        <v>5.0190000000000001</v>
      </c>
      <c r="P97">
        <v>5.0407999999999999</v>
      </c>
      <c r="Q97">
        <v>5.0255000000000001</v>
      </c>
      <c r="R97">
        <v>5.0334000000000003</v>
      </c>
      <c r="S97">
        <v>5.0285000000000002</v>
      </c>
      <c r="T97">
        <v>4.7775999999999996</v>
      </c>
      <c r="U97">
        <v>5.0137999999999998</v>
      </c>
      <c r="V97">
        <v>4.9131999999999998</v>
      </c>
      <c r="W97">
        <v>4.8743999999999996</v>
      </c>
      <c r="X97">
        <v>5.0838000000000001</v>
      </c>
      <c r="Y97">
        <v>5.0054999999999996</v>
      </c>
      <c r="Z97">
        <v>5.1896000000000004</v>
      </c>
      <c r="AA97">
        <v>4.9194000000000004</v>
      </c>
      <c r="AB97">
        <v>5.0072999999999999</v>
      </c>
      <c r="AC97">
        <v>5.3276000000000003</v>
      </c>
      <c r="AD97">
        <v>5.1398000000000001</v>
      </c>
      <c r="AE97">
        <v>5.1003999999999996</v>
      </c>
      <c r="AF97">
        <v>5.4157000000000002</v>
      </c>
      <c r="AG97">
        <v>5.0731000000000002</v>
      </c>
      <c r="AH97">
        <v>4.8159999999999998</v>
      </c>
      <c r="AI97">
        <v>5.0871000000000004</v>
      </c>
      <c r="AJ97">
        <v>5.1066000000000003</v>
      </c>
      <c r="AK97">
        <v>5.0507999999999997</v>
      </c>
      <c r="AL97">
        <v>5.0682</v>
      </c>
      <c r="AM97">
        <v>4.9732000000000003</v>
      </c>
      <c r="AN97">
        <v>1.01</v>
      </c>
      <c r="AO97">
        <v>0.99</v>
      </c>
      <c r="AP97">
        <v>1</v>
      </c>
      <c r="AQ97">
        <v>5.0765000000000002</v>
      </c>
      <c r="AR97">
        <v>4.9932999999999996</v>
      </c>
      <c r="AS97">
        <v>5.1119000000000003</v>
      </c>
      <c r="AT97">
        <v>5.0206999999999997</v>
      </c>
      <c r="AU97">
        <v>5.0011000000000001</v>
      </c>
      <c r="AV97">
        <v>5.0190000000000001</v>
      </c>
      <c r="AW97">
        <v>5.0407999999999999</v>
      </c>
      <c r="AX97">
        <v>5.0254000000000003</v>
      </c>
      <c r="AY97">
        <v>5.0331000000000001</v>
      </c>
      <c r="AZ97">
        <v>5.0270999999999999</v>
      </c>
      <c r="BA97">
        <v>4.7777000000000003</v>
      </c>
      <c r="BB97">
        <v>5.0137999999999998</v>
      </c>
      <c r="BC97">
        <v>4.9131999999999998</v>
      </c>
      <c r="BD97">
        <v>4.8743999999999996</v>
      </c>
      <c r="BE97">
        <v>5.0830000000000002</v>
      </c>
      <c r="BF97">
        <v>5.0054999999999996</v>
      </c>
      <c r="BG97">
        <v>5.1896000000000004</v>
      </c>
      <c r="BH97">
        <v>4.9194000000000004</v>
      </c>
      <c r="BI97">
        <v>5.0072999999999999</v>
      </c>
      <c r="BJ97">
        <v>5.3274999999999997</v>
      </c>
      <c r="BK97">
        <v>5.1391</v>
      </c>
      <c r="BL97">
        <v>5.0734000000000004</v>
      </c>
      <c r="BM97">
        <v>5.4157999999999999</v>
      </c>
      <c r="BN97">
        <v>5.0701000000000001</v>
      </c>
      <c r="BO97">
        <v>4.8140999999999998</v>
      </c>
      <c r="BP97">
        <v>5.1066000000000003</v>
      </c>
      <c r="BQ97">
        <v>5.0507999999999997</v>
      </c>
      <c r="BR97">
        <v>5.0636000000000001</v>
      </c>
      <c r="BS97">
        <v>4.9732000000000003</v>
      </c>
    </row>
    <row r="98" spans="1:71" x14ac:dyDescent="0.4">
      <c r="A98" s="1" t="s">
        <v>133</v>
      </c>
      <c r="B98" s="1" t="s">
        <v>119</v>
      </c>
      <c r="C98" s="2">
        <v>45530.657384259262</v>
      </c>
      <c r="J98">
        <v>-1E-4</v>
      </c>
      <c r="K98">
        <v>-2.5000000000000001E-3</v>
      </c>
      <c r="L98">
        <v>1.43E-2</v>
      </c>
      <c r="M98">
        <v>-5.0000000000000001E-4</v>
      </c>
      <c r="N98">
        <v>2.0000000000000001E-4</v>
      </c>
      <c r="O98">
        <v>0</v>
      </c>
      <c r="P98">
        <v>-1.4200000000000001E-2</v>
      </c>
      <c r="Q98">
        <v>1E-4</v>
      </c>
      <c r="R98">
        <v>5.0000000000000001E-4</v>
      </c>
      <c r="S98">
        <v>-4.0000000000000002E-4</v>
      </c>
      <c r="T98">
        <v>5.0000000000000001E-4</v>
      </c>
      <c r="U98">
        <v>8.0000000000000004E-4</v>
      </c>
      <c r="V98">
        <v>3.9100000000000003E-2</v>
      </c>
      <c r="W98">
        <v>-8.0000000000000002E-3</v>
      </c>
      <c r="X98">
        <v>-7.0000000000000001E-3</v>
      </c>
      <c r="Y98">
        <v>-1E-4</v>
      </c>
      <c r="Z98">
        <v>4.3900000000000002E-2</v>
      </c>
      <c r="AA98">
        <v>-1.43E-2</v>
      </c>
      <c r="AB98">
        <v>-1.1999999999999999E-3</v>
      </c>
      <c r="AC98">
        <v>3.0999999999999999E-3</v>
      </c>
      <c r="AD98">
        <v>-9.4000000000000004E-3</v>
      </c>
      <c r="AE98">
        <v>-6.1000000000000004E-3</v>
      </c>
      <c r="AF98">
        <v>0.12720000000000001</v>
      </c>
      <c r="AG98">
        <v>2.3699999999999999E-2</v>
      </c>
      <c r="AH98">
        <v>2.8E-3</v>
      </c>
      <c r="AI98">
        <v>3.8999999999999998E-3</v>
      </c>
      <c r="AJ98">
        <v>1E-4</v>
      </c>
      <c r="AK98">
        <v>1.1999999999999999E-3</v>
      </c>
      <c r="AL98">
        <v>2.0000000000000001E-4</v>
      </c>
      <c r="AM98">
        <v>2.9999999999999997E-4</v>
      </c>
      <c r="AN98">
        <v>1.03</v>
      </c>
      <c r="AO98">
        <v>1</v>
      </c>
      <c r="AP98">
        <v>1</v>
      </c>
      <c r="AQ98">
        <v>-1E-4</v>
      </c>
      <c r="AR98">
        <v>-2.5000000000000001E-3</v>
      </c>
      <c r="AS98">
        <v>1.43E-2</v>
      </c>
      <c r="AT98">
        <v>-5.0000000000000001E-4</v>
      </c>
      <c r="AU98">
        <v>2.0000000000000001E-4</v>
      </c>
      <c r="AV98">
        <v>0</v>
      </c>
      <c r="AW98">
        <v>-1.4200000000000001E-2</v>
      </c>
      <c r="AX98">
        <v>1E-4</v>
      </c>
      <c r="AY98">
        <v>5.0000000000000001E-4</v>
      </c>
      <c r="AZ98">
        <v>-4.0000000000000002E-4</v>
      </c>
      <c r="BA98">
        <v>5.0000000000000001E-4</v>
      </c>
      <c r="BB98">
        <v>8.0000000000000004E-4</v>
      </c>
      <c r="BC98">
        <v>3.9100000000000003E-2</v>
      </c>
      <c r="BD98">
        <v>-8.0000000000000002E-3</v>
      </c>
      <c r="BE98">
        <v>-7.0000000000000001E-3</v>
      </c>
      <c r="BF98">
        <v>-1E-4</v>
      </c>
      <c r="BG98">
        <v>4.3900000000000002E-2</v>
      </c>
      <c r="BH98">
        <v>-1.43E-2</v>
      </c>
      <c r="BI98">
        <v>-1.1999999999999999E-3</v>
      </c>
      <c r="BJ98">
        <v>3.0999999999999999E-3</v>
      </c>
      <c r="BK98">
        <v>-9.4000000000000004E-3</v>
      </c>
      <c r="BL98">
        <v>-6.1000000000000004E-3</v>
      </c>
      <c r="BM98">
        <v>0.12720000000000001</v>
      </c>
      <c r="BN98">
        <v>2.3699999999999999E-2</v>
      </c>
      <c r="BO98">
        <v>2.8E-3</v>
      </c>
      <c r="BP98">
        <v>1E-4</v>
      </c>
      <c r="BQ98">
        <v>1.1999999999999999E-3</v>
      </c>
      <c r="BR98">
        <v>2.0000000000000001E-4</v>
      </c>
      <c r="BS98">
        <v>2.9999999999999997E-4</v>
      </c>
    </row>
    <row r="99" spans="1:71" x14ac:dyDescent="0.4">
      <c r="A99" s="1" t="s">
        <v>563</v>
      </c>
      <c r="B99" s="1" t="s">
        <v>166</v>
      </c>
      <c r="C99" s="2">
        <v>45530.659131944441</v>
      </c>
      <c r="J99">
        <v>1E-4</v>
      </c>
      <c r="K99">
        <v>1.1999999999999999E-3</v>
      </c>
      <c r="L99">
        <v>0</v>
      </c>
      <c r="M99">
        <v>-2.5999999999999999E-3</v>
      </c>
      <c r="N99">
        <v>0</v>
      </c>
      <c r="O99">
        <v>1E-4</v>
      </c>
      <c r="P99">
        <v>-3.8E-3</v>
      </c>
      <c r="Q99">
        <v>1E-4</v>
      </c>
      <c r="R99">
        <v>2.9999999999999997E-4</v>
      </c>
      <c r="S99">
        <v>-2.0000000000000001E-4</v>
      </c>
      <c r="T99">
        <v>4.0000000000000002E-4</v>
      </c>
      <c r="U99">
        <v>-2.0000000000000001E-4</v>
      </c>
      <c r="V99">
        <v>3.3799999999999997E-2</v>
      </c>
      <c r="W99">
        <v>-6.7999999999999996E-3</v>
      </c>
      <c r="X99">
        <v>-8.2000000000000007E-3</v>
      </c>
      <c r="Y99">
        <v>0</v>
      </c>
      <c r="Z99">
        <v>4.3E-3</v>
      </c>
      <c r="AA99">
        <v>-1.37E-2</v>
      </c>
      <c r="AB99">
        <v>2.0000000000000001E-4</v>
      </c>
      <c r="AC99">
        <v>3.7000000000000002E-3</v>
      </c>
      <c r="AD99">
        <v>-8.3999999999999995E-3</v>
      </c>
      <c r="AE99">
        <v>-5.1000000000000004E-3</v>
      </c>
      <c r="AF99">
        <v>0.10589999999999999</v>
      </c>
      <c r="AG99">
        <v>1.1599999999999999E-2</v>
      </c>
      <c r="AH99">
        <v>3.0999999999999999E-3</v>
      </c>
      <c r="AI99">
        <v>-2.0000000000000001E-4</v>
      </c>
      <c r="AJ99">
        <v>1E-4</v>
      </c>
      <c r="AK99">
        <v>1E-4</v>
      </c>
      <c r="AL99">
        <v>2.9999999999999997E-4</v>
      </c>
      <c r="AM99">
        <v>4.0000000000000002E-4</v>
      </c>
      <c r="AN99">
        <v>1.06</v>
      </c>
      <c r="AO99">
        <v>1</v>
      </c>
      <c r="AP99">
        <v>1</v>
      </c>
      <c r="AQ99">
        <v>1E-4</v>
      </c>
      <c r="AR99">
        <v>1.1999999999999999E-3</v>
      </c>
      <c r="AS99">
        <v>0</v>
      </c>
      <c r="AT99">
        <v>-2.5999999999999999E-3</v>
      </c>
      <c r="AU99">
        <v>0</v>
      </c>
      <c r="AV99">
        <v>1E-4</v>
      </c>
      <c r="AW99">
        <v>-3.8E-3</v>
      </c>
      <c r="AX99">
        <v>1E-4</v>
      </c>
      <c r="AY99">
        <v>2.9999999999999997E-4</v>
      </c>
      <c r="AZ99">
        <v>-2.0000000000000001E-4</v>
      </c>
      <c r="BA99">
        <v>4.0000000000000002E-4</v>
      </c>
      <c r="BB99">
        <v>-2.0000000000000001E-4</v>
      </c>
      <c r="BC99">
        <v>3.3799999999999997E-2</v>
      </c>
      <c r="BD99">
        <v>-6.7999999999999996E-3</v>
      </c>
      <c r="BE99">
        <v>-8.2000000000000007E-3</v>
      </c>
      <c r="BF99">
        <v>0</v>
      </c>
      <c r="BG99">
        <v>4.3E-3</v>
      </c>
      <c r="BH99">
        <v>-1.37E-2</v>
      </c>
      <c r="BI99">
        <v>2.0000000000000001E-4</v>
      </c>
      <c r="BJ99">
        <v>3.7000000000000002E-3</v>
      </c>
      <c r="BK99">
        <v>-8.3999999999999995E-3</v>
      </c>
      <c r="BL99">
        <v>-5.1000000000000004E-3</v>
      </c>
      <c r="BM99">
        <v>0.10589999999999999</v>
      </c>
      <c r="BN99">
        <v>1.1599999999999999E-2</v>
      </c>
      <c r="BO99">
        <v>3.0999999999999999E-3</v>
      </c>
      <c r="BP99">
        <v>1E-4</v>
      </c>
      <c r="BQ99">
        <v>1E-4</v>
      </c>
      <c r="BR99">
        <v>2.9999999999999997E-4</v>
      </c>
      <c r="BS99">
        <v>4.0000000000000002E-4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082624ICP_TO 178-454Sample Data</vt:lpstr>
      <vt:lpstr>082624ICP-OES_TO 178-454Data</vt:lpstr>
      <vt:lpstr>08262024ICP-OES_TO 178-454RD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2024-09-03T23:43:50Z</dcterms:created>
  <dcterms:modified xsi:type="dcterms:W3CDTF">2024-09-04T00:23:32Z</dcterms:modified>
</cp:coreProperties>
</file>